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ichyj\Documents\"/>
    </mc:Choice>
  </mc:AlternateContent>
  <xr:revisionPtr revIDLastSave="0" documentId="13_ncr:1_{362C2973-477A-4E14-BAEA-8000E8C1F2E5}" xr6:coauthVersionLast="47" xr6:coauthVersionMax="47" xr10:uidLastSave="{00000000-0000-0000-0000-000000000000}"/>
  <bookViews>
    <workbookView xWindow="2190" yWindow="1890" windowWidth="35505" windowHeight="17250" xr2:uid="{DCE933C6-2883-4E32-A66A-C2B7E1D7DF7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8" i="1" l="1"/>
  <c r="H9" i="1"/>
  <c r="I9" i="1"/>
  <c r="H8" i="1"/>
  <c r="O8" i="1"/>
  <c r="I96" i="1"/>
  <c r="H96" i="1"/>
  <c r="I95" i="1"/>
  <c r="H95" i="1"/>
  <c r="I93" i="1"/>
  <c r="H93" i="1"/>
  <c r="I92" i="1"/>
  <c r="H92" i="1"/>
  <c r="I91" i="1"/>
  <c r="H91" i="1"/>
  <c r="I90" i="1"/>
  <c r="H90" i="1"/>
  <c r="I89" i="1"/>
  <c r="H89" i="1"/>
  <c r="I88" i="1"/>
  <c r="H88" i="1"/>
  <c r="I86" i="1"/>
  <c r="H86" i="1"/>
  <c r="I85" i="1"/>
  <c r="H85" i="1"/>
  <c r="I84" i="1"/>
  <c r="H84" i="1"/>
  <c r="I83" i="1"/>
  <c r="H83" i="1"/>
  <c r="I82" i="1"/>
  <c r="H82" i="1"/>
  <c r="I81" i="1"/>
  <c r="H81" i="1"/>
  <c r="I79" i="1"/>
  <c r="H79" i="1"/>
  <c r="I78" i="1"/>
  <c r="H78" i="1"/>
  <c r="I77" i="1"/>
  <c r="H77" i="1"/>
  <c r="I75" i="1"/>
  <c r="H75" i="1"/>
  <c r="I74" i="1"/>
  <c r="H74" i="1"/>
  <c r="I72" i="1"/>
  <c r="H72" i="1"/>
  <c r="I70" i="1"/>
  <c r="H70" i="1"/>
  <c r="I69" i="1"/>
  <c r="H69" i="1"/>
  <c r="I68" i="1"/>
  <c r="H68" i="1"/>
  <c r="I66" i="1"/>
  <c r="H66" i="1"/>
  <c r="I65" i="1"/>
  <c r="H65" i="1"/>
  <c r="I64" i="1"/>
  <c r="H64" i="1"/>
  <c r="I62" i="1"/>
  <c r="H62" i="1"/>
  <c r="I61" i="1"/>
  <c r="H61" i="1"/>
  <c r="I60" i="1"/>
  <c r="H60" i="1"/>
  <c r="I59" i="1"/>
  <c r="H59" i="1"/>
  <c r="I58" i="1"/>
  <c r="H58" i="1"/>
  <c r="I57" i="1"/>
  <c r="H57" i="1"/>
  <c r="I55" i="1"/>
  <c r="H55" i="1"/>
  <c r="I54" i="1"/>
  <c r="H54" i="1"/>
  <c r="I53" i="1"/>
  <c r="H53" i="1"/>
  <c r="I52" i="1"/>
  <c r="H52" i="1"/>
  <c r="I51" i="1"/>
  <c r="H51" i="1"/>
  <c r="I50" i="1"/>
  <c r="H50" i="1"/>
  <c r="I48" i="1"/>
  <c r="H48" i="1"/>
  <c r="I47" i="1"/>
  <c r="H47" i="1"/>
  <c r="I46" i="1"/>
  <c r="H46" i="1"/>
  <c r="I45" i="1"/>
  <c r="H45" i="1"/>
  <c r="I44" i="1"/>
  <c r="H44" i="1"/>
  <c r="I43" i="1"/>
  <c r="H43" i="1"/>
  <c r="I41" i="1"/>
  <c r="H41" i="1"/>
  <c r="I40" i="1"/>
  <c r="H40" i="1"/>
  <c r="I39" i="1"/>
  <c r="H39" i="1"/>
  <c r="I38" i="1"/>
  <c r="H38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8" i="1"/>
  <c r="N70" i="1" l="1"/>
  <c r="N72" i="1"/>
  <c r="N36" i="1"/>
  <c r="N96" i="1"/>
  <c r="H94" i="1"/>
  <c r="N98" i="1"/>
  <c r="N12" i="1"/>
  <c r="N55" i="1"/>
  <c r="N48" i="1"/>
  <c r="N62" i="1"/>
  <c r="N41" i="1"/>
  <c r="N66" i="1"/>
  <c r="N75" i="1"/>
  <c r="N79" i="1"/>
  <c r="N86" i="1"/>
  <c r="N93" i="1"/>
  <c r="H97" i="1"/>
  <c r="N19" i="1"/>
  <c r="N99" i="1" l="1"/>
  <c r="H100" i="1"/>
  <c r="H104" i="1" l="1"/>
  <c r="H105" i="1" s="1"/>
  <c r="H106" i="1" s="1"/>
  <c r="H101" i="1"/>
  <c r="H102" i="1" s="1"/>
</calcChain>
</file>

<file path=xl/sharedStrings.xml><?xml version="1.0" encoding="utf-8"?>
<sst xmlns="http://schemas.openxmlformats.org/spreadsheetml/2006/main" count="252" uniqueCount="133">
  <si>
    <t xml:space="preserve">Pol. č. </t>
  </si>
  <si>
    <t>Specifikace činnosti -  položka</t>
  </si>
  <si>
    <t>Jednotka</t>
  </si>
  <si>
    <t>Množství</t>
  </si>
  <si>
    <t>Četnost  (předpoklá-daná)</t>
  </si>
  <si>
    <t xml:space="preserve">Cena celkem (Kč) bez DPH </t>
  </si>
  <si>
    <t xml:space="preserve">Celková  udržovaná plocha/množství jednotek za rok   (sl. č. 4 x sl.č. 5) </t>
  </si>
  <si>
    <t>Specifikace úkonu</t>
  </si>
  <si>
    <t>kontrolní součty</t>
  </si>
  <si>
    <t xml:space="preserve">kosení trávníku parkového </t>
  </si>
  <si>
    <t>kosení trávníku lučního</t>
  </si>
  <si>
    <t xml:space="preserve">ornice </t>
  </si>
  <si>
    <t>bez dopravy</t>
  </si>
  <si>
    <t>přeprava</t>
  </si>
  <si>
    <t>km</t>
  </si>
  <si>
    <t>přeprava ornice</t>
  </si>
  <si>
    <t>osetí ploch (bez ceny travního semene)</t>
  </si>
  <si>
    <t>travní semeno</t>
  </si>
  <si>
    <t>kg</t>
  </si>
  <si>
    <t>likvidace kompostovatelného odpadu</t>
  </si>
  <si>
    <t>t</t>
  </si>
  <si>
    <t>stromy netrnité</t>
  </si>
  <si>
    <t>ks</t>
  </si>
  <si>
    <t xml:space="preserve">stromy netrnité </t>
  </si>
  <si>
    <t>stromy trnité</t>
  </si>
  <si>
    <t>keře netrnité</t>
  </si>
  <si>
    <t>keře trnité</t>
  </si>
  <si>
    <t>řez zmlazením keře netrnité</t>
  </si>
  <si>
    <t>řez zmlazením keře trnité</t>
  </si>
  <si>
    <t>řez živých plotů přímých</t>
  </si>
  <si>
    <t>řez živých plotů příplatek k ceně za řez v obloucích</t>
  </si>
  <si>
    <t>stromy listnaté o průměru kmene na řezné ploše pařezu</t>
  </si>
  <si>
    <t>přes 200mm do 300 mm</t>
  </si>
  <si>
    <t>přes 300mm do 400 mm</t>
  </si>
  <si>
    <t>stromy jehličnaté o průměru kmene na řezné ploše pařezu</t>
  </si>
  <si>
    <t>odstranění nevhodných dřevin</t>
  </si>
  <si>
    <t>odstranění pařezu odfrézováním</t>
  </si>
  <si>
    <t>(včetně ceny materiálu)</t>
  </si>
  <si>
    <t xml:space="preserve">v rovině nebo ve svahu do 1:5 </t>
  </si>
  <si>
    <t xml:space="preserve">na svahu přes 1:5 do 1:2 </t>
  </si>
  <si>
    <t>likvidace odpadu</t>
  </si>
  <si>
    <t xml:space="preserve">délka kůlu přes 2 m </t>
  </si>
  <si>
    <t>délka kůlu přes 2 m do 3 m</t>
  </si>
  <si>
    <t xml:space="preserve">zálivka </t>
  </si>
  <si>
    <t>(provedení + cena vody a dopravy)</t>
  </si>
  <si>
    <t>trvalek</t>
  </si>
  <si>
    <t>kus</t>
  </si>
  <si>
    <t>solitérních keřů výšky do 1 m</t>
  </si>
  <si>
    <t>solitérních keřů výšky přes 1 m</t>
  </si>
  <si>
    <t>(včetně ceny ukotvení a ceny kůlů)</t>
  </si>
  <si>
    <t>trvalky a drobné dřeviny</t>
  </si>
  <si>
    <t>používané jako půdokryvné rostliny</t>
  </si>
  <si>
    <t xml:space="preserve"> keře výšky do 1 m</t>
  </si>
  <si>
    <t>(jde o rozměr dodaného rostl. materiálu)</t>
  </si>
  <si>
    <t xml:space="preserve"> keře výšky přes 1 m</t>
  </si>
  <si>
    <t xml:space="preserve">Celkem zeleň bez DPH </t>
  </si>
  <si>
    <t>podzimní odklizení spadaného listí (kromě listí jírovců napadených klíněnkou)</t>
  </si>
  <si>
    <t>podzimní odklizení spadaného listí  jírovců napadených klíněnkou</t>
  </si>
  <si>
    <t xml:space="preserve">Celkem podzimní listí bez DPH </t>
  </si>
  <si>
    <t>celkem kontr.součet</t>
  </si>
  <si>
    <t>Výše DPH</t>
  </si>
  <si>
    <t>Celková cena s DPH</t>
  </si>
  <si>
    <t>plocha m2</t>
  </si>
  <si>
    <t xml:space="preserve"> </t>
  </si>
  <si>
    <t>CELKOVÁ CENA V KČ BEZ DPH ZA 2 ROČNÍ OBDOBÍ</t>
  </si>
  <si>
    <t>VÝŠE DPH</t>
  </si>
  <si>
    <t>CELKOVÁ CENA V KČ VČ. DPH ZA 2 ROČNÍ OBDOBÍ</t>
  </si>
  <si>
    <t>VEŘEJNÁ ZAKÁZKA: CELOROČNÍ ÚDRŽBA VEŘEJNÉ ZELENĚ VE VYMEZENÝCH LOKALITÁCH K . Ú. ŘEPY</t>
  </si>
  <si>
    <r>
      <t xml:space="preserve">Cena za </t>
    </r>
    <r>
      <rPr>
        <b/>
        <u/>
        <sz val="10"/>
        <color rgb="FF000000"/>
        <rFont val="Arial Narrow"/>
        <family val="2"/>
        <charset val="238"/>
      </rPr>
      <t>jednotku</t>
    </r>
    <r>
      <rPr>
        <b/>
        <sz val="10"/>
        <color rgb="FF000000"/>
        <rFont val="Arial Narrow"/>
        <family val="2"/>
        <charset val="238"/>
      </rPr>
      <t xml:space="preserve"> bez DPH (Kč)</t>
    </r>
  </si>
  <si>
    <r>
      <t>m</t>
    </r>
    <r>
      <rPr>
        <vertAlign val="superscript"/>
        <sz val="10"/>
        <color rgb="FF000000"/>
        <rFont val="Arial Narrow"/>
        <family val="2"/>
        <charset val="238"/>
      </rPr>
      <t>2</t>
    </r>
  </si>
  <si>
    <r>
      <t xml:space="preserve">rovina nebo svah </t>
    </r>
    <r>
      <rPr>
        <b/>
        <sz val="10"/>
        <color rgb="FF000000"/>
        <rFont val="Arial Narrow"/>
        <family val="2"/>
        <charset val="238"/>
      </rPr>
      <t>do 1:5</t>
    </r>
    <r>
      <rPr>
        <sz val="10"/>
        <color rgb="FF000000"/>
        <rFont val="Arial Narrow"/>
        <family val="2"/>
        <charset val="238"/>
      </rPr>
      <t xml:space="preserve"> (jednorázově - 1 seč)   </t>
    </r>
  </si>
  <si>
    <r>
      <t xml:space="preserve">svah </t>
    </r>
    <r>
      <rPr>
        <b/>
        <sz val="10"/>
        <color rgb="FF000000"/>
        <rFont val="Arial Narrow"/>
        <family val="2"/>
        <charset val="238"/>
      </rPr>
      <t>přes 1:5 do 1:2</t>
    </r>
    <r>
      <rPr>
        <sz val="10"/>
        <color rgb="FF000000"/>
        <rFont val="Arial Narrow"/>
        <family val="2"/>
        <charset val="238"/>
      </rPr>
      <t xml:space="preserve"> (jednorázově - 1 seč)   </t>
    </r>
  </si>
  <si>
    <r>
      <t xml:space="preserve">svah </t>
    </r>
    <r>
      <rPr>
        <b/>
        <sz val="10"/>
        <color rgb="FF000000"/>
        <rFont val="Arial Narrow"/>
        <family val="2"/>
        <charset val="238"/>
      </rPr>
      <t>přes 1:2 do 1:1</t>
    </r>
    <r>
      <rPr>
        <sz val="10"/>
        <color rgb="FF000000"/>
        <rFont val="Arial Narrow"/>
        <family val="2"/>
        <charset val="238"/>
      </rPr>
      <t xml:space="preserve"> (jednorázově - 1 seč)   </t>
    </r>
  </si>
  <si>
    <r>
      <t xml:space="preserve"> svah p</t>
    </r>
    <r>
      <rPr>
        <b/>
        <sz val="10"/>
        <color rgb="FF000000"/>
        <rFont val="Arial Narrow"/>
        <family val="2"/>
        <charset val="238"/>
      </rPr>
      <t>řes 1:2 do 1:1</t>
    </r>
    <r>
      <rPr>
        <sz val="10"/>
        <color rgb="FF000000"/>
        <rFont val="Arial Narrow"/>
        <family val="2"/>
        <charset val="238"/>
      </rPr>
      <t xml:space="preserve"> (jednorázově - 1 seč)   </t>
    </r>
  </si>
  <si>
    <r>
      <t xml:space="preserve">doplnění a rozprostření ornice na travnatých plochách tloušťky do 50 mm  v rovině nebo ve svahu </t>
    </r>
    <r>
      <rPr>
        <b/>
        <sz val="10"/>
        <color rgb="FF000000"/>
        <rFont val="Arial Narrow"/>
        <family val="2"/>
        <charset val="238"/>
      </rPr>
      <t xml:space="preserve">do 1:5 </t>
    </r>
  </si>
  <si>
    <r>
      <t>m</t>
    </r>
    <r>
      <rPr>
        <vertAlign val="superscript"/>
        <sz val="10"/>
        <color rgb="FF000000"/>
        <rFont val="Arial Narrow"/>
        <family val="2"/>
        <charset val="238"/>
      </rPr>
      <t>3</t>
    </r>
  </si>
  <si>
    <r>
      <rPr>
        <b/>
        <sz val="10"/>
        <color rgb="FF000000"/>
        <rFont val="Arial Narrow"/>
        <family val="2"/>
        <charset val="238"/>
      </rPr>
      <t xml:space="preserve">likvidace smíšeného </t>
    </r>
    <r>
      <rPr>
        <sz val="10"/>
        <color rgb="FF000000"/>
        <rFont val="Arial Narrow"/>
        <family val="2"/>
        <charset val="238"/>
      </rPr>
      <t>(nekompostovatelného odpadu)</t>
    </r>
  </si>
  <si>
    <r>
      <t>o průměru koruny</t>
    </r>
    <r>
      <rPr>
        <b/>
        <sz val="10"/>
        <color rgb="FF000000"/>
        <rFont val="Arial Narrow"/>
        <family val="2"/>
        <charset val="238"/>
      </rPr>
      <t xml:space="preserve"> do 2 m</t>
    </r>
  </si>
  <si>
    <r>
      <t xml:space="preserve">o průměru koruny </t>
    </r>
    <r>
      <rPr>
        <b/>
        <sz val="10"/>
        <color rgb="FF000000"/>
        <rFont val="Arial Narrow"/>
        <family val="2"/>
        <charset val="238"/>
      </rPr>
      <t>přes 2 m do 4 m</t>
    </r>
  </si>
  <si>
    <r>
      <t xml:space="preserve">o průměru koruny </t>
    </r>
    <r>
      <rPr>
        <b/>
        <sz val="10"/>
        <color rgb="FF000000"/>
        <rFont val="Arial Narrow"/>
        <family val="2"/>
        <charset val="238"/>
      </rPr>
      <t>přes 4 m do 6  m</t>
    </r>
  </si>
  <si>
    <r>
      <t>o průměru koruny</t>
    </r>
    <r>
      <rPr>
        <b/>
        <sz val="10"/>
        <color rgb="FF000000"/>
        <rFont val="Arial Narrow"/>
        <family val="2"/>
        <charset val="238"/>
      </rPr>
      <t xml:space="preserve"> přes 6 m do 8  m</t>
    </r>
  </si>
  <si>
    <r>
      <t>o průměru koruny</t>
    </r>
    <r>
      <rPr>
        <b/>
        <sz val="10"/>
        <color rgb="FF000000"/>
        <rFont val="Arial Narrow"/>
        <family val="2"/>
        <charset val="238"/>
      </rPr>
      <t xml:space="preserve"> do 1,5 m</t>
    </r>
  </si>
  <si>
    <r>
      <t xml:space="preserve">o průměru koruny </t>
    </r>
    <r>
      <rPr>
        <b/>
        <sz val="10"/>
        <color rgb="FF000000"/>
        <rFont val="Arial Narrow"/>
        <family val="2"/>
        <charset val="238"/>
      </rPr>
      <t>přes 1,5 m do 3 m</t>
    </r>
  </si>
  <si>
    <r>
      <t xml:space="preserve">o průměru koruny </t>
    </r>
    <r>
      <rPr>
        <b/>
        <sz val="10"/>
        <color rgb="FF000000"/>
        <rFont val="Arial Narrow"/>
        <family val="2"/>
        <charset val="238"/>
      </rPr>
      <t>přes 3 m do 5 m</t>
    </r>
  </si>
  <si>
    <r>
      <t xml:space="preserve">o průměru koruny </t>
    </r>
    <r>
      <rPr>
        <b/>
        <sz val="10"/>
        <color rgb="FF000000"/>
        <rFont val="Arial Narrow"/>
        <family val="2"/>
        <charset val="238"/>
      </rPr>
      <t>do 1,5 m</t>
    </r>
  </si>
  <si>
    <r>
      <t xml:space="preserve">do výšky </t>
    </r>
    <r>
      <rPr>
        <b/>
        <sz val="10"/>
        <color rgb="FF000000"/>
        <rFont val="Arial Narrow"/>
        <family val="2"/>
        <charset val="238"/>
      </rPr>
      <t xml:space="preserve">do 0,8m, </t>
    </r>
    <r>
      <rPr>
        <sz val="10"/>
        <color rgb="FF000000"/>
        <rFont val="Arial Narrow"/>
        <family val="2"/>
        <charset val="238"/>
      </rPr>
      <t xml:space="preserve">šířky </t>
    </r>
    <r>
      <rPr>
        <b/>
        <sz val="10"/>
        <color rgb="FF000000"/>
        <rFont val="Arial Narrow"/>
        <family val="2"/>
        <charset val="238"/>
      </rPr>
      <t>do 0,8m</t>
    </r>
  </si>
  <si>
    <r>
      <t xml:space="preserve">do výšky </t>
    </r>
    <r>
      <rPr>
        <b/>
        <sz val="10"/>
        <color rgb="FF000000"/>
        <rFont val="Arial Narrow"/>
        <family val="2"/>
        <charset val="238"/>
      </rPr>
      <t xml:space="preserve">přes 0,8m </t>
    </r>
    <r>
      <rPr>
        <sz val="10"/>
        <color rgb="FF000000"/>
        <rFont val="Arial Narrow"/>
        <family val="2"/>
        <charset val="238"/>
      </rPr>
      <t>do</t>
    </r>
    <r>
      <rPr>
        <b/>
        <sz val="10"/>
        <color rgb="FF000000"/>
        <rFont val="Arial Narrow"/>
        <family val="2"/>
        <charset val="238"/>
      </rPr>
      <t xml:space="preserve"> 1,5m, </t>
    </r>
    <r>
      <rPr>
        <sz val="10"/>
        <color rgb="FF000000"/>
        <rFont val="Arial Narrow"/>
        <family val="2"/>
        <charset val="238"/>
      </rPr>
      <t xml:space="preserve">šířky </t>
    </r>
    <r>
      <rPr>
        <b/>
        <sz val="10"/>
        <color rgb="FF000000"/>
        <rFont val="Arial Narrow"/>
        <family val="2"/>
        <charset val="238"/>
      </rPr>
      <t>do 1,0m</t>
    </r>
  </si>
  <si>
    <r>
      <t xml:space="preserve">do výšky </t>
    </r>
    <r>
      <rPr>
        <b/>
        <sz val="10"/>
        <color rgb="FF000000"/>
        <rFont val="Arial Narrow"/>
        <family val="2"/>
        <charset val="238"/>
      </rPr>
      <t xml:space="preserve">přes 1,5m </t>
    </r>
    <r>
      <rPr>
        <sz val="10"/>
        <color rgb="FF000000"/>
        <rFont val="Arial Narrow"/>
        <family val="2"/>
        <charset val="238"/>
      </rPr>
      <t>do</t>
    </r>
    <r>
      <rPr>
        <b/>
        <sz val="10"/>
        <color rgb="FF000000"/>
        <rFont val="Arial Narrow"/>
        <family val="2"/>
        <charset val="238"/>
      </rPr>
      <t xml:space="preserve"> 3,0m</t>
    </r>
  </si>
  <si>
    <r>
      <rPr>
        <b/>
        <sz val="10"/>
        <color rgb="FF000000"/>
        <rFont val="Arial Narrow"/>
        <family val="2"/>
        <charset val="238"/>
      </rPr>
      <t xml:space="preserve">stromy listnaté </t>
    </r>
    <r>
      <rPr>
        <sz val="10"/>
        <color rgb="FF000000"/>
        <rFont val="Arial Narrow"/>
        <family val="2"/>
        <charset val="238"/>
      </rPr>
      <t>o průměru kmene na řezné ploše pařezu</t>
    </r>
  </si>
  <si>
    <r>
      <rPr>
        <b/>
        <sz val="10"/>
        <color rgb="FF000000"/>
        <rFont val="Arial Narrow"/>
        <family val="2"/>
        <charset val="238"/>
      </rPr>
      <t>do 200</t>
    </r>
    <r>
      <rPr>
        <sz val="10"/>
        <color rgb="FF000000"/>
        <rFont val="Arial Narrow"/>
        <family val="2"/>
        <charset val="238"/>
      </rPr>
      <t xml:space="preserve"> </t>
    </r>
    <r>
      <rPr>
        <b/>
        <sz val="10"/>
        <color rgb="FF000000"/>
        <rFont val="Arial Narrow"/>
        <family val="2"/>
        <charset val="238"/>
      </rPr>
      <t>mm</t>
    </r>
  </si>
  <si>
    <r>
      <rPr>
        <b/>
        <sz val="10"/>
        <color rgb="FF000000"/>
        <rFont val="Arial Narrow"/>
        <family val="2"/>
        <charset val="238"/>
      </rPr>
      <t>stromy jehličnaté</t>
    </r>
    <r>
      <rPr>
        <sz val="10"/>
        <color rgb="FF000000"/>
        <rFont val="Arial Narrow"/>
        <family val="2"/>
        <charset val="238"/>
      </rPr>
      <t xml:space="preserve"> o průměru kmene na řezné ploše pařezu</t>
    </r>
  </si>
  <si>
    <r>
      <t xml:space="preserve">v rovině  nebo na svahu </t>
    </r>
    <r>
      <rPr>
        <b/>
        <sz val="10"/>
        <color rgb="FF000000"/>
        <rFont val="Arial Narrow"/>
        <family val="2"/>
        <charset val="238"/>
      </rPr>
      <t xml:space="preserve">do 1:5  </t>
    </r>
  </si>
  <si>
    <r>
      <t xml:space="preserve">na svahu </t>
    </r>
    <r>
      <rPr>
        <b/>
        <sz val="10"/>
        <color rgb="FF000000"/>
        <rFont val="Arial Narrow"/>
        <family val="2"/>
        <charset val="238"/>
      </rPr>
      <t>přes 1:5 do 1:2</t>
    </r>
    <r>
      <rPr>
        <sz val="10"/>
        <color rgb="FF000000"/>
        <rFont val="Arial Narrow"/>
        <family val="2"/>
        <charset val="238"/>
      </rPr>
      <t xml:space="preserve"> </t>
    </r>
  </si>
  <si>
    <r>
      <t xml:space="preserve">na svahu </t>
    </r>
    <r>
      <rPr>
        <b/>
        <sz val="10"/>
        <color rgb="FF000000"/>
        <rFont val="Arial Narrow"/>
        <family val="2"/>
        <charset val="238"/>
      </rPr>
      <t>přes 1:2 do 1:1</t>
    </r>
  </si>
  <si>
    <r>
      <rPr>
        <b/>
        <sz val="10"/>
        <color rgb="FF000000"/>
        <rFont val="Arial Narrow"/>
        <family val="2"/>
        <charset val="238"/>
      </rPr>
      <t>průměr</t>
    </r>
    <r>
      <rPr>
        <sz val="10"/>
        <color rgb="FF000000"/>
        <rFont val="Arial Narrow"/>
        <family val="2"/>
        <charset val="238"/>
      </rPr>
      <t xml:space="preserve"> na řezné ploše </t>
    </r>
    <r>
      <rPr>
        <b/>
        <sz val="10"/>
        <color rgb="FF000000"/>
        <rFont val="Arial Narrow"/>
        <family val="2"/>
        <charset val="238"/>
      </rPr>
      <t>do 500 mm</t>
    </r>
    <r>
      <rPr>
        <sz val="10"/>
        <color rgb="FF000000"/>
        <rFont val="Arial Narrow"/>
        <family val="2"/>
        <charset val="238"/>
      </rPr>
      <t xml:space="preserve"> (včetně odklizení odpadu a zásypu jámy)</t>
    </r>
  </si>
  <si>
    <r>
      <rPr>
        <b/>
        <sz val="10"/>
        <color rgb="FF000000"/>
        <rFont val="Arial Narrow"/>
        <family val="2"/>
        <charset val="238"/>
      </rPr>
      <t>odklizení větví po řezu dřevin</t>
    </r>
    <r>
      <rPr>
        <sz val="10"/>
        <color rgb="FF000000"/>
        <rFont val="Arial Narrow"/>
        <family val="2"/>
        <charset val="238"/>
      </rPr>
      <t xml:space="preserve"> ponechaných cizími subjekty</t>
    </r>
  </si>
  <si>
    <r>
      <t xml:space="preserve">v rovině nebo ve svahu </t>
    </r>
    <r>
      <rPr>
        <b/>
        <sz val="10"/>
        <color rgb="FF000000"/>
        <rFont val="Arial Narrow"/>
        <family val="2"/>
        <charset val="238"/>
      </rPr>
      <t>do 1:5</t>
    </r>
    <r>
      <rPr>
        <sz val="10"/>
        <color rgb="FF000000"/>
        <rFont val="Arial Narrow"/>
        <family val="2"/>
        <charset val="238"/>
      </rPr>
      <t xml:space="preserve"> </t>
    </r>
  </si>
  <si>
    <r>
      <rPr>
        <b/>
        <sz val="10"/>
        <color rgb="FF000000"/>
        <rFont val="Arial Narrow"/>
        <family val="2"/>
        <charset val="238"/>
      </rPr>
      <t>drcení větví</t>
    </r>
    <r>
      <rPr>
        <sz val="10"/>
        <color rgb="FF000000"/>
        <rFont val="Arial Narrow"/>
        <family val="2"/>
        <charset val="238"/>
      </rPr>
      <t xml:space="preserve"> průměru do 100 mm</t>
    </r>
  </si>
  <si>
    <r>
      <t xml:space="preserve">dodatečné osazení kůlů </t>
    </r>
    <r>
      <rPr>
        <i/>
        <sz val="10"/>
        <color rgb="FF000000"/>
        <rFont val="Arial Narrow"/>
        <family val="2"/>
        <charset val="238"/>
      </rPr>
      <t>k dřevině s uvázáním (včetně ceny materiálu a dopravy)</t>
    </r>
  </si>
  <si>
    <r>
      <rPr>
        <b/>
        <i/>
        <sz val="10"/>
        <color rgb="FF000000"/>
        <rFont val="Arial Narrow"/>
        <family val="2"/>
        <charset val="238"/>
      </rPr>
      <t>ostatní práce týkající se zeleně a vegetace</t>
    </r>
    <r>
      <rPr>
        <i/>
        <sz val="10"/>
        <color rgb="FF000000"/>
        <rFont val="Arial Narrow"/>
        <family val="2"/>
        <charset val="238"/>
      </rPr>
      <t xml:space="preserve"> (kromě výsadeb)</t>
    </r>
  </si>
  <si>
    <r>
      <rPr>
        <b/>
        <sz val="10"/>
        <color rgb="FF000000"/>
        <rFont val="Arial Narrow"/>
        <family val="2"/>
        <charset val="238"/>
      </rPr>
      <t>pletí mimo keřové skupiny</t>
    </r>
    <r>
      <rPr>
        <sz val="10"/>
        <color rgb="FF000000"/>
        <rFont val="Arial Narrow"/>
        <family val="2"/>
        <charset val="238"/>
      </rPr>
      <t xml:space="preserve"> a mimo trávníky</t>
    </r>
  </si>
  <si>
    <r>
      <rPr>
        <b/>
        <sz val="10"/>
        <color rgb="FF000000"/>
        <rFont val="Arial Narrow"/>
        <family val="2"/>
        <charset val="238"/>
      </rPr>
      <t xml:space="preserve">stromů </t>
    </r>
    <r>
      <rPr>
        <sz val="10"/>
        <color rgb="FF000000"/>
        <rFont val="Arial Narrow"/>
        <family val="2"/>
        <charset val="238"/>
      </rPr>
      <t xml:space="preserve">při použití kotvení 3 kůly výška stromu </t>
    </r>
    <r>
      <rPr>
        <b/>
        <sz val="10"/>
        <color rgb="FF000000"/>
        <rFont val="Arial Narrow"/>
        <family val="2"/>
        <charset val="238"/>
      </rPr>
      <t>přes 1m do 2m</t>
    </r>
  </si>
  <si>
    <r>
      <rPr>
        <b/>
        <sz val="10"/>
        <color rgb="FF000000"/>
        <rFont val="Arial Narrow"/>
        <family val="2"/>
        <charset val="238"/>
      </rPr>
      <t xml:space="preserve">stromů </t>
    </r>
    <r>
      <rPr>
        <sz val="10"/>
        <color rgb="FF000000"/>
        <rFont val="Arial Narrow"/>
        <family val="2"/>
        <charset val="238"/>
      </rPr>
      <t xml:space="preserve">při použití kotvení 3 kůly výška stromu </t>
    </r>
    <r>
      <rPr>
        <b/>
        <sz val="10"/>
        <color rgb="FF000000"/>
        <rFont val="Arial Narrow"/>
        <family val="2"/>
        <charset val="238"/>
      </rPr>
      <t>přes 2m do 3m</t>
    </r>
  </si>
  <si>
    <r>
      <rPr>
        <b/>
        <sz val="10"/>
        <color theme="1"/>
        <rFont val="Arial Narrow"/>
        <family val="2"/>
        <charset val="238"/>
      </rPr>
      <t xml:space="preserve">stromů </t>
    </r>
    <r>
      <rPr>
        <sz val="10"/>
        <color theme="1"/>
        <rFont val="Arial Narrow"/>
        <family val="2"/>
        <charset val="238"/>
      </rPr>
      <t xml:space="preserve">při použití kotvení 3 kůly výška stromu </t>
    </r>
    <r>
      <rPr>
        <b/>
        <sz val="10"/>
        <color theme="1"/>
        <rFont val="Arial Narrow"/>
        <family val="2"/>
        <charset val="238"/>
      </rPr>
      <t>přes 3m do 4m</t>
    </r>
  </si>
  <si>
    <r>
      <rPr>
        <b/>
        <sz val="10"/>
        <color rgb="FF000000"/>
        <rFont val="Arial Narrow"/>
        <family val="2"/>
        <charset val="238"/>
      </rPr>
      <t xml:space="preserve">stromy </t>
    </r>
    <r>
      <rPr>
        <sz val="10"/>
        <color rgb="FF000000"/>
        <rFont val="Arial Narrow"/>
        <family val="2"/>
        <charset val="238"/>
      </rPr>
      <t xml:space="preserve">výška stromu </t>
    </r>
    <r>
      <rPr>
        <b/>
        <sz val="10"/>
        <color rgb="FF000000"/>
        <rFont val="Arial Narrow"/>
        <family val="2"/>
        <charset val="238"/>
      </rPr>
      <t>přes 1m do 2m</t>
    </r>
  </si>
  <si>
    <r>
      <rPr>
        <b/>
        <sz val="10"/>
        <color rgb="FF000000"/>
        <rFont val="Arial Narrow"/>
        <family val="2"/>
        <charset val="238"/>
      </rPr>
      <t xml:space="preserve">stromy </t>
    </r>
    <r>
      <rPr>
        <sz val="10"/>
        <color rgb="FF000000"/>
        <rFont val="Arial Narrow"/>
        <family val="2"/>
        <charset val="238"/>
      </rPr>
      <t xml:space="preserve">výška stromu </t>
    </r>
    <r>
      <rPr>
        <b/>
        <sz val="10"/>
        <color rgb="FF000000"/>
        <rFont val="Arial Narrow"/>
        <family val="2"/>
        <charset val="238"/>
      </rPr>
      <t>přes 2m do 3m</t>
    </r>
  </si>
  <si>
    <r>
      <rPr>
        <b/>
        <sz val="10"/>
        <color rgb="FF000000"/>
        <rFont val="Arial Narrow"/>
        <family val="2"/>
        <charset val="238"/>
      </rPr>
      <t xml:space="preserve">stromy </t>
    </r>
    <r>
      <rPr>
        <sz val="10"/>
        <color rgb="FF000000"/>
        <rFont val="Arial Narrow"/>
        <family val="2"/>
        <charset val="238"/>
      </rPr>
      <t xml:space="preserve">výška stromu </t>
    </r>
    <r>
      <rPr>
        <b/>
        <sz val="10"/>
        <color rgb="FF000000"/>
        <rFont val="Arial Narrow"/>
        <family val="2"/>
        <charset val="238"/>
      </rPr>
      <t>přes 3m do 4m</t>
    </r>
  </si>
  <si>
    <r>
      <rPr>
        <b/>
        <sz val="10"/>
        <color rgb="FF000000"/>
        <rFont val="Arial Narrow"/>
        <family val="2"/>
        <charset val="238"/>
      </rPr>
      <t xml:space="preserve">obnova zdevastovaného parkového trávníku </t>
    </r>
    <r>
      <rPr>
        <sz val="10"/>
        <color rgb="FF000000"/>
        <rFont val="Arial Narrow"/>
        <family val="2"/>
        <charset val="238"/>
      </rPr>
      <t>(bez ceny ornice a dopravy)</t>
    </r>
  </si>
  <si>
    <t>hod</t>
  </si>
  <si>
    <t>Kácení dřevin z plošiny</t>
  </si>
  <si>
    <t>ks (kůl)</t>
  </si>
  <si>
    <r>
      <rPr>
        <b/>
        <sz val="10"/>
        <rFont val="Arial Narrow"/>
        <family val="2"/>
        <charset val="238"/>
      </rPr>
      <t>umrtvení pařezu</t>
    </r>
    <r>
      <rPr>
        <sz val="10"/>
        <rFont val="Arial Narrow"/>
        <family val="2"/>
        <charset val="238"/>
      </rPr>
      <t xml:space="preserve"> a jeho výmladků i odnoží chemicky </t>
    </r>
  </si>
  <si>
    <t>odplevelení dlažeb a zpevněných ploch - mechanické odstranění</t>
  </si>
  <si>
    <t>odpad z kosení a vyhrabání trávníků</t>
  </si>
  <si>
    <t xml:space="preserve">odpad pocházející z údržby travnatých ploch </t>
  </si>
  <si>
    <t>Přehled prací k ocenění (výpočet celkové ceny za 1 období, tj. 12 měsíců)</t>
  </si>
  <si>
    <r>
      <t xml:space="preserve">výsadby </t>
    </r>
    <r>
      <rPr>
        <i/>
        <sz val="10"/>
        <color rgb="FF000000"/>
        <rFont val="Arial Narrow"/>
        <family val="2"/>
        <charset val="238"/>
      </rPr>
      <t>(vč. přípravných a souvisejících prací, kompletní provedení, včetně přípravy jam a přivezení materiálu, včetně ceny substrátů a mulčovacích materiálů, avšak bez ceny rostlin)</t>
    </r>
  </si>
  <si>
    <r>
      <rPr>
        <b/>
        <sz val="10"/>
        <rFont val="Arial Narrow"/>
        <family val="2"/>
        <charset val="238"/>
      </rPr>
      <t xml:space="preserve">Celková cena bez DPH </t>
    </r>
    <r>
      <rPr>
        <sz val="10"/>
        <rFont val="Arial Narrow"/>
        <family val="2"/>
        <charset val="238"/>
      </rPr>
      <t>(součet ř. 94, 97 a 98)</t>
    </r>
  </si>
  <si>
    <r>
      <rPr>
        <b/>
        <i/>
        <sz val="10"/>
        <color theme="1"/>
        <rFont val="Arial Narrow"/>
        <family val="2"/>
        <charset val="238"/>
      </rPr>
      <t xml:space="preserve">rostliny </t>
    </r>
    <r>
      <rPr>
        <i/>
        <sz val="10"/>
        <color theme="1"/>
        <rFont val="Arial Narrow"/>
        <family val="2"/>
        <charset val="238"/>
      </rPr>
      <t>(uveďtě horní hranici ceny Vámi dodávaných resp. zajišťovaných taxonů rostlin běžně používaných pro výsadby v sídlištní zeleni, a to v těchto kategoriích bez uvedení taxonu)</t>
    </r>
  </si>
  <si>
    <t>např. na záhonech (včetně naložení, odvozu a likvidace odpadu)</t>
  </si>
  <si>
    <t>(včetně naložení, odvozu a likvidace odpadu)</t>
  </si>
  <si>
    <t>zpracování a likvidace odpadu pocházejícího z údržby stromů a keřů, pletí v keřových skupinách, řezů živých plotů</t>
  </si>
  <si>
    <r>
      <t xml:space="preserve">kosení trávníku parkového / lučního </t>
    </r>
    <r>
      <rPr>
        <i/>
        <sz val="10"/>
        <color rgb="FF000000"/>
        <rFont val="Arial Narrow"/>
        <family val="2"/>
        <charset val="238"/>
      </rPr>
      <t>(včetně shrabání, naložení a odvozu, bez likvidace)</t>
    </r>
  </si>
  <si>
    <r>
      <rPr>
        <b/>
        <i/>
        <sz val="10"/>
        <color rgb="FF000000"/>
        <rFont val="Arial Narrow"/>
        <family val="2"/>
        <charset val="238"/>
      </rPr>
      <t xml:space="preserve">údržba stromů a keřů: řez dřevin </t>
    </r>
    <r>
      <rPr>
        <i/>
        <sz val="10"/>
        <color rgb="FF000000"/>
        <rFont val="Arial Narrow"/>
        <family val="2"/>
        <charset val="238"/>
      </rPr>
      <t>(zdravotní, výchovný, prosvětlovací, redukční atp. včetně naložení a odvozu, avšak bez likvidace a zpracování)</t>
    </r>
  </si>
  <si>
    <r>
      <rPr>
        <b/>
        <i/>
        <sz val="10"/>
        <color rgb="FF000000"/>
        <rFont val="Arial Narrow"/>
        <family val="2"/>
        <charset val="238"/>
      </rPr>
      <t xml:space="preserve">řez živých plotů přímých </t>
    </r>
    <r>
      <rPr>
        <i/>
        <sz val="10"/>
        <color rgb="FF000000"/>
        <rFont val="Arial Narrow"/>
        <family val="2"/>
        <charset val="238"/>
      </rPr>
      <t>(včetně naložení odpadu a odvozu, avšak bez likvidace a zpracování)</t>
    </r>
  </si>
  <si>
    <r>
      <rPr>
        <b/>
        <i/>
        <sz val="10"/>
        <color rgb="FF000000"/>
        <rFont val="Arial Narrow"/>
        <family val="2"/>
        <charset val="238"/>
      </rPr>
      <t xml:space="preserve">kácení stromů v rovině nebo na svahu do 1:5 </t>
    </r>
    <r>
      <rPr>
        <i/>
        <sz val="10"/>
        <color rgb="FF000000"/>
        <rFont val="Arial Narrow"/>
        <family val="2"/>
        <charset val="238"/>
      </rPr>
      <t xml:space="preserve">(včetně rozřezání, naložení a odvozu odpadu, </t>
    </r>
    <r>
      <rPr>
        <b/>
        <i/>
        <sz val="10"/>
        <color rgb="FF000000"/>
        <rFont val="Arial Narrow"/>
        <family val="2"/>
        <charset val="238"/>
      </rPr>
      <t>včetně likvidace biomasy)</t>
    </r>
  </si>
  <si>
    <r>
      <rPr>
        <b/>
        <i/>
        <sz val="10"/>
        <color rgb="FF000000"/>
        <rFont val="Arial Narrow"/>
        <family val="2"/>
        <charset val="238"/>
      </rPr>
      <t xml:space="preserve">kácení stromů ve svahu přes 1:5  do 1:2 </t>
    </r>
    <r>
      <rPr>
        <i/>
        <sz val="10"/>
        <color rgb="FF000000"/>
        <rFont val="Arial Narrow"/>
        <family val="2"/>
        <charset val="238"/>
      </rPr>
      <t xml:space="preserve">(včetně rozřezání, naložení a odvozu odpadu, </t>
    </r>
    <r>
      <rPr>
        <b/>
        <i/>
        <sz val="10"/>
        <color rgb="FF000000"/>
        <rFont val="Arial Narrow"/>
        <family val="2"/>
        <charset val="238"/>
      </rPr>
      <t>včetně likvidace biomasy</t>
    </r>
    <r>
      <rPr>
        <i/>
        <sz val="10"/>
        <color rgb="FF000000"/>
        <rFont val="Arial Narrow"/>
        <family val="2"/>
        <charset val="238"/>
      </rPr>
      <t>)</t>
    </r>
  </si>
  <si>
    <r>
      <rPr>
        <b/>
        <i/>
        <sz val="10"/>
        <color rgb="FF000000"/>
        <rFont val="Arial Narrow"/>
        <family val="2"/>
        <charset val="238"/>
      </rPr>
      <t>odstranění nevhodných dřevin o průměru kmene do 100 mm, výška nad 1 m</t>
    </r>
    <r>
      <rPr>
        <i/>
        <sz val="10"/>
        <color rgb="FF000000"/>
        <rFont val="Arial Narrow"/>
        <family val="2"/>
        <charset val="238"/>
      </rPr>
      <t xml:space="preserve">, bez odstranění pařezu (včetně rozřezání, naložení a odvozu odpadu, </t>
    </r>
    <r>
      <rPr>
        <b/>
        <i/>
        <sz val="10"/>
        <color rgb="FF000000"/>
        <rFont val="Arial Narrow"/>
        <family val="2"/>
        <charset val="238"/>
      </rPr>
      <t>včetně likvidace biomasy)</t>
    </r>
  </si>
  <si>
    <t>(včetně naložení, odvozu a likvidace)</t>
  </si>
  <si>
    <r>
      <rPr>
        <b/>
        <i/>
        <sz val="10"/>
        <color rgb="FF000000"/>
        <rFont val="Arial Narrow"/>
        <family val="2"/>
        <charset val="238"/>
      </rPr>
      <t xml:space="preserve">pletí v keřových skupinách </t>
    </r>
    <r>
      <rPr>
        <i/>
        <sz val="10"/>
        <color rgb="FF000000"/>
        <rFont val="Arial Narrow"/>
        <family val="2"/>
        <charset val="238"/>
      </rPr>
      <t>(včetně naložení a odvozu, bez likvidace a bez zpracování)</t>
    </r>
  </si>
  <si>
    <r>
      <t xml:space="preserve">mulčování do 100 mm </t>
    </r>
    <r>
      <rPr>
        <i/>
        <sz val="10"/>
        <color rgb="FF000000"/>
        <rFont val="Arial Narrow"/>
        <family val="2"/>
        <charset val="238"/>
      </rPr>
      <t>(včetně ceny mulčování a materiálu)</t>
    </r>
  </si>
  <si>
    <t>(včetně naložení, odvozu a včetně provedení potřebných opatření a zajištění jeho předepsané likvidace)</t>
  </si>
  <si>
    <t>(zahrnuje provedení úkonu kácení vč. ceny za použití plošiny)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</si>
</sst>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4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u/>
      <sz val="10"/>
      <color rgb="FF000000"/>
      <name val="Arial Narrow"/>
      <family val="2"/>
      <charset val="238"/>
    </font>
    <font>
      <b/>
      <i/>
      <sz val="10"/>
      <color rgb="FF000000"/>
      <name val="Arial Narrow"/>
      <family val="2"/>
      <charset val="238"/>
    </font>
    <font>
      <i/>
      <sz val="10"/>
      <color rgb="FF000000"/>
      <name val="Arial Narrow"/>
      <family val="2"/>
      <charset val="238"/>
    </font>
    <font>
      <vertAlign val="superscript"/>
      <sz val="10"/>
      <color rgb="FF000000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1.5"/>
      <color rgb="FFFF0000"/>
      <name val="Arial Narrow"/>
      <family val="2"/>
      <charset val="238"/>
    </font>
    <font>
      <sz val="8"/>
      <color theme="1"/>
      <name val="Times New Roman"/>
      <family val="1"/>
      <charset val="238"/>
    </font>
  </fonts>
  <fills count="13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rgb="FFF2F2F2"/>
      </patternFill>
    </fill>
    <fill>
      <patternFill patternType="solid">
        <fgColor rgb="FFCCFF66"/>
        <bgColor rgb="FFCCFF6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99"/>
        <bgColor rgb="FFCCFF66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39997558519241921"/>
        <bgColor rgb="FFCCFF66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0" tint="-0.249977111117893"/>
      </right>
      <top/>
      <bottom/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4" fontId="1" fillId="0" borderId="0" xfId="0" applyNumberFormat="1" applyFont="1"/>
    <xf numFmtId="3" fontId="1" fillId="0" borderId="0" xfId="0" applyNumberFormat="1" applyFont="1" applyAlignment="1">
      <alignment horizontal="center" vertical="center"/>
    </xf>
    <xf numFmtId="0" fontId="2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distributed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" fontId="4" fillId="0" borderId="0" xfId="0" applyNumberFormat="1" applyFont="1"/>
    <xf numFmtId="0" fontId="3" fillId="0" borderId="0" xfId="0" applyFont="1" applyAlignment="1">
      <alignment horizontal="distributed"/>
    </xf>
    <xf numFmtId="0" fontId="5" fillId="0" borderId="0" xfId="0" applyFont="1"/>
    <xf numFmtId="3" fontId="5" fillId="0" borderId="0" xfId="0" applyNumberFormat="1" applyFont="1" applyAlignment="1">
      <alignment horizontal="center" vertical="center"/>
    </xf>
    <xf numFmtId="0" fontId="6" fillId="0" borderId="0" xfId="0" applyFont="1"/>
    <xf numFmtId="0" fontId="4" fillId="3" borderId="1" xfId="0" applyFont="1" applyFill="1" applyBorder="1" applyAlignment="1">
      <alignment horizontal="center" vertical="center"/>
    </xf>
    <xf numFmtId="2" fontId="5" fillId="0" borderId="0" xfId="0" applyNumberFormat="1" applyFont="1"/>
    <xf numFmtId="2" fontId="6" fillId="0" borderId="0" xfId="0" applyNumberFormat="1" applyFont="1"/>
    <xf numFmtId="2" fontId="1" fillId="0" borderId="0" xfId="0" applyNumberFormat="1" applyFont="1"/>
    <xf numFmtId="2" fontId="4" fillId="3" borderId="1" xfId="0" applyNumberFormat="1" applyFont="1" applyFill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2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2" fontId="3" fillId="5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5" xfId="0" applyNumberFormat="1" applyFont="1" applyBorder="1" applyAlignment="1">
      <alignment horizontal="center" vertical="center"/>
    </xf>
    <xf numFmtId="2" fontId="3" fillId="5" borderId="10" xfId="0" applyNumberFormat="1" applyFont="1" applyFill="1" applyBorder="1" applyAlignment="1" applyProtection="1">
      <alignment horizontal="center" vertical="center"/>
      <protection locked="0"/>
    </xf>
    <xf numFmtId="4" fontId="4" fillId="0" borderId="10" xfId="0" applyNumberFormat="1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2" fontId="3" fillId="5" borderId="11" xfId="0" applyNumberFormat="1" applyFont="1" applyFill="1" applyBorder="1" applyAlignment="1" applyProtection="1">
      <alignment horizontal="center" vertical="center"/>
      <protection locked="0"/>
    </xf>
    <xf numFmtId="4" fontId="4" fillId="0" borderId="11" xfId="0" applyNumberFormat="1" applyFont="1" applyBorder="1" applyAlignment="1">
      <alignment horizontal="center" vertical="center"/>
    </xf>
    <xf numFmtId="4" fontId="4" fillId="0" borderId="18" xfId="0" applyNumberFormat="1" applyFont="1" applyBorder="1"/>
    <xf numFmtId="2" fontId="3" fillId="0" borderId="11" xfId="0" applyNumberFormat="1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2" fontId="11" fillId="0" borderId="10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5" borderId="1" xfId="0" applyNumberFormat="1" applyFont="1" applyFill="1" applyBorder="1" applyAlignment="1" applyProtection="1">
      <alignment horizontal="center" vertical="center"/>
      <protection locked="0"/>
    </xf>
    <xf numFmtId="4" fontId="4" fillId="0" borderId="1" xfId="0" applyNumberFormat="1" applyFont="1" applyBorder="1" applyAlignment="1">
      <alignment horizontal="center" vertical="center"/>
    </xf>
    <xf numFmtId="2" fontId="5" fillId="0" borderId="20" xfId="0" applyNumberFormat="1" applyFont="1" applyBorder="1"/>
    <xf numFmtId="2" fontId="5" fillId="0" borderId="21" xfId="0" applyNumberFormat="1" applyFont="1" applyBorder="1"/>
    <xf numFmtId="2" fontId="5" fillId="0" borderId="22" xfId="0" applyNumberFormat="1" applyFont="1" applyBorder="1"/>
    <xf numFmtId="2" fontId="4" fillId="0" borderId="0" xfId="0" applyNumberFormat="1" applyFont="1"/>
    <xf numFmtId="2" fontId="3" fillId="0" borderId="12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2" fontId="4" fillId="0" borderId="18" xfId="0" applyNumberFormat="1" applyFont="1" applyBorder="1"/>
    <xf numFmtId="0" fontId="3" fillId="7" borderId="16" xfId="0" applyFont="1" applyFill="1" applyBorder="1" applyAlignment="1">
      <alignment horizontal="center" vertical="center"/>
    </xf>
    <xf numFmtId="0" fontId="3" fillId="7" borderId="10" xfId="0" applyFont="1" applyFill="1" applyBorder="1" applyAlignment="1">
      <alignment horizontal="center" vertical="center"/>
    </xf>
    <xf numFmtId="2" fontId="3" fillId="7" borderId="5" xfId="0" applyNumberFormat="1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2" fontId="3" fillId="8" borderId="5" xfId="0" applyNumberFormat="1" applyFont="1" applyFill="1" applyBorder="1" applyAlignment="1" applyProtection="1">
      <alignment horizontal="center" vertical="center"/>
      <protection locked="0"/>
    </xf>
    <xf numFmtId="4" fontId="4" fillId="7" borderId="5" xfId="0" applyNumberFormat="1" applyFont="1" applyFill="1" applyBorder="1" applyAlignment="1">
      <alignment horizontal="center" vertical="center"/>
    </xf>
    <xf numFmtId="2" fontId="3" fillId="8" borderId="10" xfId="0" applyNumberFormat="1" applyFont="1" applyFill="1" applyBorder="1" applyAlignment="1" applyProtection="1">
      <alignment horizontal="center" vertical="center"/>
      <protection locked="0"/>
    </xf>
    <xf numFmtId="4" fontId="4" fillId="7" borderId="10" xfId="0" applyNumberFormat="1" applyFont="1" applyFill="1" applyBorder="1" applyAlignment="1">
      <alignment horizontal="center" vertical="center"/>
    </xf>
    <xf numFmtId="2" fontId="3" fillId="7" borderId="11" xfId="0" applyNumberFormat="1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2" fontId="3" fillId="8" borderId="11" xfId="0" applyNumberFormat="1" applyFont="1" applyFill="1" applyBorder="1" applyAlignment="1" applyProtection="1">
      <alignment horizontal="center" vertical="center"/>
      <protection locked="0"/>
    </xf>
    <xf numFmtId="4" fontId="4" fillId="7" borderId="11" xfId="0" applyNumberFormat="1" applyFont="1" applyFill="1" applyBorder="1" applyAlignment="1">
      <alignment horizontal="center" vertical="center"/>
    </xf>
    <xf numFmtId="2" fontId="5" fillId="0" borderId="11" xfId="0" applyNumberFormat="1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" fontId="17" fillId="0" borderId="0" xfId="0" applyNumberFormat="1" applyFont="1"/>
    <xf numFmtId="0" fontId="5" fillId="0" borderId="0" xfId="0" applyFont="1" applyAlignment="1">
      <alignment horizontal="distributed"/>
    </xf>
    <xf numFmtId="0" fontId="11" fillId="0" borderId="0" xfId="0" applyFont="1" applyAlignment="1">
      <alignment horizontal="distributed"/>
    </xf>
    <xf numFmtId="0" fontId="5" fillId="0" borderId="32" xfId="0" applyFont="1" applyBorder="1"/>
    <xf numFmtId="0" fontId="5" fillId="0" borderId="32" xfId="0" applyFont="1" applyBorder="1" applyAlignment="1">
      <alignment horizontal="center" vertical="center"/>
    </xf>
    <xf numFmtId="0" fontId="5" fillId="0" borderId="33" xfId="0" applyFont="1" applyBorder="1"/>
    <xf numFmtId="0" fontId="4" fillId="0" borderId="2" xfId="0" applyFont="1" applyBorder="1"/>
    <xf numFmtId="0" fontId="4" fillId="0" borderId="3" xfId="0" applyFont="1" applyBorder="1"/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/>
    <xf numFmtId="9" fontId="5" fillId="0" borderId="1" xfId="0" applyNumberFormat="1" applyFont="1" applyBorder="1" applyAlignment="1">
      <alignment horizontal="center"/>
    </xf>
    <xf numFmtId="0" fontId="4" fillId="0" borderId="34" xfId="0" applyFont="1" applyBorder="1"/>
    <xf numFmtId="0" fontId="3" fillId="0" borderId="35" xfId="0" applyFont="1" applyBorder="1"/>
    <xf numFmtId="0" fontId="5" fillId="0" borderId="35" xfId="0" applyFont="1" applyBorder="1"/>
    <xf numFmtId="0" fontId="5" fillId="0" borderId="35" xfId="0" applyFont="1" applyBorder="1" applyAlignment="1">
      <alignment horizontal="center" vertical="center"/>
    </xf>
    <xf numFmtId="0" fontId="5" fillId="0" borderId="36" xfId="0" applyFont="1" applyBorder="1"/>
    <xf numFmtId="0" fontId="5" fillId="0" borderId="0" xfId="0" applyFont="1" applyAlignment="1">
      <alignment horizontal="center"/>
    </xf>
    <xf numFmtId="4" fontId="5" fillId="0" borderId="0" xfId="0" applyNumberFormat="1" applyFont="1"/>
    <xf numFmtId="0" fontId="13" fillId="10" borderId="2" xfId="0" applyFont="1" applyFill="1" applyBorder="1"/>
    <xf numFmtId="0" fontId="13" fillId="10" borderId="3" xfId="0" applyFont="1" applyFill="1" applyBorder="1"/>
    <xf numFmtId="0" fontId="5" fillId="10" borderId="3" xfId="0" applyFont="1" applyFill="1" applyBorder="1" applyAlignment="1">
      <alignment horizontal="center"/>
    </xf>
    <xf numFmtId="0" fontId="5" fillId="10" borderId="4" xfId="0" applyFont="1" applyFill="1" applyBorder="1"/>
    <xf numFmtId="0" fontId="13" fillId="10" borderId="1" xfId="0" applyFont="1" applyFill="1" applyBorder="1"/>
    <xf numFmtId="9" fontId="5" fillId="10" borderId="1" xfId="0" applyNumberFormat="1" applyFont="1" applyFill="1" applyBorder="1" applyAlignment="1">
      <alignment horizontal="center"/>
    </xf>
    <xf numFmtId="0" fontId="13" fillId="10" borderId="34" xfId="0" applyFont="1" applyFill="1" applyBorder="1"/>
    <xf numFmtId="0" fontId="13" fillId="10" borderId="35" xfId="0" applyFont="1" applyFill="1" applyBorder="1"/>
    <xf numFmtId="0" fontId="5" fillId="10" borderId="35" xfId="0" applyFont="1" applyFill="1" applyBorder="1" applyAlignment="1">
      <alignment horizontal="center"/>
    </xf>
    <xf numFmtId="0" fontId="5" fillId="10" borderId="35" xfId="0" applyFont="1" applyFill="1" applyBorder="1"/>
    <xf numFmtId="0" fontId="6" fillId="0" borderId="0" xfId="0" applyFont="1" applyAlignment="1">
      <alignment horizontal="center"/>
    </xf>
    <xf numFmtId="4" fontId="6" fillId="0" borderId="0" xfId="0" applyNumberFormat="1" applyFont="1"/>
    <xf numFmtId="3" fontId="6" fillId="0" borderId="0" xfId="0" applyNumberFormat="1" applyFont="1" applyAlignment="1">
      <alignment horizontal="center" vertical="center"/>
    </xf>
    <xf numFmtId="0" fontId="18" fillId="0" borderId="0" xfId="0" applyFont="1"/>
    <xf numFmtId="0" fontId="19" fillId="0" borderId="0" xfId="0" applyFont="1"/>
    <xf numFmtId="3" fontId="14" fillId="0" borderId="0" xfId="0" applyNumberFormat="1" applyFont="1" applyAlignment="1">
      <alignment horizontal="center" vertical="center"/>
    </xf>
    <xf numFmtId="0" fontId="20" fillId="0" borderId="0" xfId="0" applyFont="1"/>
    <xf numFmtId="0" fontId="21" fillId="0" borderId="0" xfId="0" applyFont="1" applyAlignment="1">
      <alignment vertical="center"/>
    </xf>
    <xf numFmtId="2" fontId="14" fillId="7" borderId="19" xfId="0" applyNumberFormat="1" applyFont="1" applyFill="1" applyBorder="1" applyAlignment="1">
      <alignment wrapText="1"/>
    </xf>
    <xf numFmtId="0" fontId="4" fillId="0" borderId="1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8" xfId="0" applyFont="1" applyBorder="1"/>
    <xf numFmtId="4" fontId="5" fillId="9" borderId="18" xfId="0" applyNumberFormat="1" applyFont="1" applyFill="1" applyBorder="1"/>
    <xf numFmtId="0" fontId="3" fillId="11" borderId="10" xfId="0" applyFont="1" applyFill="1" applyBorder="1" applyAlignment="1">
      <alignment horizontal="center" vertical="center"/>
    </xf>
    <xf numFmtId="2" fontId="3" fillId="11" borderId="10" xfId="0" applyNumberFormat="1" applyFont="1" applyFill="1" applyBorder="1" applyAlignment="1">
      <alignment horizontal="center" vertical="center"/>
    </xf>
    <xf numFmtId="2" fontId="3" fillId="12" borderId="10" xfId="0" applyNumberFormat="1" applyFont="1" applyFill="1" applyBorder="1" applyAlignment="1" applyProtection="1">
      <alignment horizontal="center" vertical="center"/>
      <protection locked="0"/>
    </xf>
    <xf numFmtId="4" fontId="4" fillId="11" borderId="10" xfId="0" applyNumberFormat="1" applyFont="1" applyFill="1" applyBorder="1" applyAlignment="1">
      <alignment horizontal="center" vertical="center"/>
    </xf>
    <xf numFmtId="0" fontId="3" fillId="11" borderId="11" xfId="0" applyFont="1" applyFill="1" applyBorder="1" applyAlignment="1">
      <alignment horizontal="center" vertical="center"/>
    </xf>
    <xf numFmtId="2" fontId="3" fillId="11" borderId="11" xfId="0" applyNumberFormat="1" applyFont="1" applyFill="1" applyBorder="1" applyAlignment="1">
      <alignment horizontal="center" vertical="center"/>
    </xf>
    <xf numFmtId="2" fontId="3" fillId="12" borderId="13" xfId="0" applyNumberFormat="1" applyFont="1" applyFill="1" applyBorder="1" applyAlignment="1" applyProtection="1">
      <alignment horizontal="center" vertical="center"/>
      <protection locked="0"/>
    </xf>
    <xf numFmtId="4" fontId="4" fillId="11" borderId="37" xfId="0" applyNumberFormat="1" applyFont="1" applyFill="1" applyBorder="1" applyAlignment="1">
      <alignment horizontal="center" vertical="center"/>
    </xf>
    <xf numFmtId="2" fontId="13" fillId="0" borderId="18" xfId="0" applyNumberFormat="1" applyFont="1" applyBorder="1"/>
    <xf numFmtId="0" fontId="4" fillId="2" borderId="5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2" fontId="4" fillId="2" borderId="5" xfId="0" applyNumberFormat="1" applyFont="1" applyFill="1" applyBorder="1" applyAlignment="1">
      <alignment horizontal="center" vertical="center" wrapText="1"/>
    </xf>
    <xf numFmtId="2" fontId="4" fillId="2" borderId="11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/>
    </xf>
    <xf numFmtId="2" fontId="4" fillId="2" borderId="11" xfId="0" applyNumberFormat="1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4" fillId="2" borderId="11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2" fontId="4" fillId="2" borderId="8" xfId="0" applyNumberFormat="1" applyFont="1" applyFill="1" applyBorder="1" applyAlignment="1">
      <alignment horizontal="center" vertical="center"/>
    </xf>
    <xf numFmtId="2" fontId="3" fillId="0" borderId="9" xfId="0" applyNumberFormat="1" applyFont="1" applyBorder="1" applyAlignment="1">
      <alignment horizontal="center" vertical="center"/>
    </xf>
    <xf numFmtId="2" fontId="3" fillId="0" borderId="14" xfId="0" applyNumberFormat="1" applyFont="1" applyBorder="1" applyAlignment="1">
      <alignment horizontal="center"/>
    </xf>
    <xf numFmtId="2" fontId="3" fillId="0" borderId="15" xfId="0" applyNumberFormat="1" applyFont="1" applyBorder="1" applyAlignment="1">
      <alignment horizontal="center"/>
    </xf>
    <xf numFmtId="2" fontId="8" fillId="4" borderId="2" xfId="0" applyNumberFormat="1" applyFont="1" applyFill="1" applyBorder="1" applyAlignment="1">
      <alignment horizontal="left" vertical="center" wrapText="1"/>
    </xf>
    <xf numFmtId="2" fontId="4" fillId="4" borderId="3" xfId="0" applyNumberFormat="1" applyFont="1" applyFill="1" applyBorder="1" applyAlignment="1">
      <alignment horizontal="left" vertical="center" wrapText="1"/>
    </xf>
    <xf numFmtId="2" fontId="4" fillId="4" borderId="4" xfId="0" applyNumberFormat="1" applyFont="1" applyFill="1" applyBorder="1" applyAlignment="1">
      <alignment horizontal="left" vertical="center" wrapText="1"/>
    </xf>
    <xf numFmtId="2" fontId="4" fillId="0" borderId="5" xfId="0" applyNumberFormat="1" applyFont="1" applyBorder="1" applyAlignment="1">
      <alignment horizontal="left" vertical="center" wrapText="1"/>
    </xf>
    <xf numFmtId="0" fontId="3" fillId="0" borderId="5" xfId="0" applyFont="1" applyBorder="1" applyAlignment="1">
      <alignment horizontal="distributed" vertical="center" wrapText="1"/>
    </xf>
    <xf numFmtId="2" fontId="3" fillId="0" borderId="5" xfId="0" applyNumberFormat="1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distributed" vertical="center"/>
    </xf>
    <xf numFmtId="0" fontId="5" fillId="3" borderId="3" xfId="0" applyFont="1" applyFill="1" applyBorder="1" applyAlignment="1">
      <alignment horizontal="distributed"/>
    </xf>
    <xf numFmtId="0" fontId="5" fillId="3" borderId="4" xfId="0" applyFont="1" applyFill="1" applyBorder="1" applyAlignment="1">
      <alignment horizontal="distributed"/>
    </xf>
    <xf numFmtId="0" fontId="4" fillId="3" borderId="2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2" fontId="4" fillId="0" borderId="10" xfId="0" applyNumberFormat="1" applyFont="1" applyBorder="1" applyAlignment="1">
      <alignment horizontal="left" vertical="center" wrapText="1"/>
    </xf>
    <xf numFmtId="0" fontId="3" fillId="0" borderId="10" xfId="0" applyFont="1" applyBorder="1" applyAlignment="1">
      <alignment horizontal="distributed" vertical="center" wrapText="1"/>
    </xf>
    <xf numFmtId="0" fontId="3" fillId="0" borderId="16" xfId="0" applyFont="1" applyBorder="1" applyAlignment="1">
      <alignment horizontal="distributed" vertical="center" wrapText="1"/>
    </xf>
    <xf numFmtId="2" fontId="3" fillId="0" borderId="1" xfId="0" applyNumberFormat="1" applyFont="1" applyBorder="1" applyAlignment="1">
      <alignment horizontal="left" vertical="center" wrapText="1"/>
    </xf>
    <xf numFmtId="2" fontId="3" fillId="0" borderId="11" xfId="0" applyNumberFormat="1" applyFont="1" applyBorder="1" applyAlignment="1">
      <alignment horizontal="left" vertical="center" wrapText="1"/>
    </xf>
    <xf numFmtId="0" fontId="3" fillId="0" borderId="11" xfId="0" applyFont="1" applyBorder="1" applyAlignment="1">
      <alignment horizontal="distributed" vertical="center" wrapText="1"/>
    </xf>
    <xf numFmtId="0" fontId="3" fillId="0" borderId="13" xfId="0" applyFont="1" applyBorder="1" applyAlignment="1">
      <alignment horizontal="distributed" vertical="center" wrapText="1"/>
    </xf>
    <xf numFmtId="2" fontId="3" fillId="0" borderId="2" xfId="0" applyNumberFormat="1" applyFont="1" applyBorder="1" applyAlignment="1">
      <alignment horizontal="left" vertical="center" wrapText="1"/>
    </xf>
    <xf numFmtId="2" fontId="3" fillId="0" borderId="10" xfId="0" applyNumberFormat="1" applyFont="1" applyBorder="1" applyAlignment="1">
      <alignment horizontal="left" vertical="center" wrapText="1"/>
    </xf>
    <xf numFmtId="2" fontId="3" fillId="0" borderId="12" xfId="0" applyNumberFormat="1" applyFont="1" applyBorder="1" applyAlignment="1">
      <alignment horizontal="left" vertical="center" wrapText="1"/>
    </xf>
    <xf numFmtId="2" fontId="11" fillId="0" borderId="10" xfId="0" applyNumberFormat="1" applyFont="1" applyBorder="1" applyAlignment="1">
      <alignment horizontal="left" vertical="center" wrapText="1"/>
    </xf>
    <xf numFmtId="2" fontId="3" fillId="0" borderId="17" xfId="0" applyNumberFormat="1" applyFont="1" applyBorder="1" applyAlignment="1">
      <alignment horizontal="left" vertical="center" wrapText="1"/>
    </xf>
    <xf numFmtId="2" fontId="9" fillId="6" borderId="1" xfId="0" applyNumberFormat="1" applyFont="1" applyFill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distributed" vertical="center" wrapText="1"/>
    </xf>
    <xf numFmtId="2" fontId="11" fillId="0" borderId="5" xfId="0" applyNumberFormat="1" applyFont="1" applyBorder="1" applyAlignment="1">
      <alignment horizontal="left" vertical="center" wrapText="1"/>
    </xf>
    <xf numFmtId="2" fontId="9" fillId="6" borderId="2" xfId="0" applyNumberFormat="1" applyFont="1" applyFill="1" applyBorder="1" applyAlignment="1">
      <alignment horizontal="left" vertical="center" wrapText="1"/>
    </xf>
    <xf numFmtId="2" fontId="3" fillId="6" borderId="3" xfId="0" applyNumberFormat="1" applyFont="1" applyFill="1" applyBorder="1" applyAlignment="1">
      <alignment horizontal="left" vertical="center" wrapText="1"/>
    </xf>
    <xf numFmtId="2" fontId="3" fillId="6" borderId="4" xfId="0" applyNumberFormat="1" applyFont="1" applyFill="1" applyBorder="1" applyAlignment="1">
      <alignment horizontal="left" vertical="center" wrapText="1"/>
    </xf>
    <xf numFmtId="2" fontId="12" fillId="0" borderId="5" xfId="0" applyNumberFormat="1" applyFont="1" applyBorder="1" applyAlignment="1">
      <alignment horizontal="left" vertical="center" wrapText="1"/>
    </xf>
    <xf numFmtId="2" fontId="3" fillId="0" borderId="16" xfId="0" applyNumberFormat="1" applyFont="1" applyBorder="1" applyAlignment="1">
      <alignment horizontal="left" vertical="center" wrapText="1"/>
    </xf>
    <xf numFmtId="2" fontId="3" fillId="0" borderId="23" xfId="0" applyNumberFormat="1" applyFont="1" applyBorder="1" applyAlignment="1">
      <alignment horizontal="left" vertical="center" wrapText="1"/>
    </xf>
    <xf numFmtId="2" fontId="11" fillId="0" borderId="12" xfId="0" applyNumberFormat="1" applyFont="1" applyBorder="1" applyAlignment="1">
      <alignment horizontal="left" vertical="center" wrapText="1"/>
    </xf>
    <xf numFmtId="0" fontId="3" fillId="0" borderId="27" xfId="0" applyFont="1" applyBorder="1" applyAlignment="1">
      <alignment horizontal="distributed" vertical="center" wrapText="1"/>
    </xf>
    <xf numFmtId="0" fontId="3" fillId="0" borderId="23" xfId="0" applyFont="1" applyBorder="1" applyAlignment="1">
      <alignment horizontal="distributed" vertical="center" wrapText="1"/>
    </xf>
    <xf numFmtId="2" fontId="4" fillId="0" borderId="12" xfId="0" applyNumberFormat="1" applyFont="1" applyBorder="1" applyAlignment="1">
      <alignment horizontal="left" vertical="center" wrapText="1"/>
    </xf>
    <xf numFmtId="0" fontId="3" fillId="0" borderId="24" xfId="0" applyFont="1" applyBorder="1" applyAlignment="1">
      <alignment horizontal="distributed" vertical="center" wrapText="1"/>
    </xf>
    <xf numFmtId="0" fontId="3" fillId="0" borderId="25" xfId="0" applyFont="1" applyBorder="1" applyAlignment="1">
      <alignment horizontal="distributed" vertical="center" wrapText="1"/>
    </xf>
    <xf numFmtId="0" fontId="3" fillId="0" borderId="26" xfId="0" applyFont="1" applyBorder="1" applyAlignment="1">
      <alignment horizontal="distributed" vertical="center" wrapText="1"/>
    </xf>
    <xf numFmtId="0" fontId="3" fillId="0" borderId="28" xfId="0" applyFont="1" applyBorder="1" applyAlignment="1">
      <alignment horizontal="distributed" vertical="center" wrapText="1"/>
    </xf>
    <xf numFmtId="0" fontId="3" fillId="0" borderId="29" xfId="0" applyFont="1" applyBorder="1" applyAlignment="1">
      <alignment horizontal="distributed" vertical="center" wrapText="1"/>
    </xf>
    <xf numFmtId="2" fontId="4" fillId="0" borderId="7" xfId="0" applyNumberFormat="1" applyFont="1" applyBorder="1" applyAlignment="1">
      <alignment horizontal="left" vertical="center" wrapText="1"/>
    </xf>
    <xf numFmtId="2" fontId="4" fillId="0" borderId="30" xfId="0" applyNumberFormat="1" applyFont="1" applyBorder="1" applyAlignment="1">
      <alignment horizontal="left" vertical="center" wrapText="1"/>
    </xf>
    <xf numFmtId="0" fontId="3" fillId="0" borderId="7" xfId="0" applyFont="1" applyBorder="1" applyAlignment="1">
      <alignment horizontal="distributed" vertical="center" wrapText="1"/>
    </xf>
    <xf numFmtId="0" fontId="3" fillId="0" borderId="31" xfId="0" applyFont="1" applyBorder="1" applyAlignment="1">
      <alignment horizontal="distributed" vertical="center" wrapText="1"/>
    </xf>
    <xf numFmtId="0" fontId="3" fillId="0" borderId="30" xfId="0" applyFont="1" applyBorder="1" applyAlignment="1">
      <alignment horizontal="distributed" vertical="center" wrapText="1"/>
    </xf>
    <xf numFmtId="2" fontId="3" fillId="0" borderId="7" xfId="0" applyNumberFormat="1" applyFont="1" applyBorder="1" applyAlignment="1">
      <alignment horizontal="left" vertical="center" wrapText="1"/>
    </xf>
    <xf numFmtId="2" fontId="3" fillId="0" borderId="30" xfId="0" applyNumberFormat="1" applyFont="1" applyBorder="1" applyAlignment="1">
      <alignment horizontal="left" vertical="center" wrapText="1"/>
    </xf>
    <xf numFmtId="2" fontId="4" fillId="0" borderId="16" xfId="0" applyNumberFormat="1" applyFont="1" applyBorder="1" applyAlignment="1">
      <alignment horizontal="left" vertical="center" wrapText="1"/>
    </xf>
    <xf numFmtId="2" fontId="11" fillId="0" borderId="16" xfId="0" applyNumberFormat="1" applyFont="1" applyBorder="1" applyAlignment="1">
      <alignment horizontal="left" vertical="center" wrapText="1"/>
    </xf>
    <xf numFmtId="2" fontId="11" fillId="0" borderId="23" xfId="0" applyNumberFormat="1" applyFont="1" applyBorder="1" applyAlignment="1">
      <alignment horizontal="left" vertical="center" wrapText="1"/>
    </xf>
    <xf numFmtId="2" fontId="3" fillId="7" borderId="16" xfId="0" applyNumberFormat="1" applyFont="1" applyFill="1" applyBorder="1" applyAlignment="1">
      <alignment horizontal="left" vertical="center" wrapText="1"/>
    </xf>
    <xf numFmtId="2" fontId="3" fillId="7" borderId="23" xfId="0" applyNumberFormat="1" applyFont="1" applyFill="1" applyBorder="1" applyAlignment="1">
      <alignment horizontal="left" vertical="center" wrapText="1"/>
    </xf>
    <xf numFmtId="0" fontId="3" fillId="7" borderId="10" xfId="0" applyFont="1" applyFill="1" applyBorder="1" applyAlignment="1">
      <alignment horizontal="distributed" vertical="center" wrapText="1"/>
    </xf>
    <xf numFmtId="2" fontId="3" fillId="7" borderId="5" xfId="0" applyNumberFormat="1" applyFont="1" applyFill="1" applyBorder="1" applyAlignment="1">
      <alignment horizontal="left" vertical="center" wrapText="1"/>
    </xf>
    <xf numFmtId="2" fontId="3" fillId="7" borderId="13" xfId="0" applyNumberFormat="1" applyFont="1" applyFill="1" applyBorder="1" applyAlignment="1">
      <alignment horizontal="left" vertical="center" wrapText="1"/>
    </xf>
    <xf numFmtId="2" fontId="3" fillId="7" borderId="29" xfId="0" applyNumberFormat="1" applyFont="1" applyFill="1" applyBorder="1" applyAlignment="1">
      <alignment horizontal="left" vertical="center" wrapText="1"/>
    </xf>
    <xf numFmtId="0" fontId="3" fillId="7" borderId="11" xfId="0" applyFont="1" applyFill="1" applyBorder="1" applyAlignment="1">
      <alignment horizontal="distributed" vertical="center" wrapText="1"/>
    </xf>
    <xf numFmtId="2" fontId="3" fillId="7" borderId="12" xfId="0" applyNumberFormat="1" applyFont="1" applyFill="1" applyBorder="1" applyAlignment="1">
      <alignment horizontal="left" vertical="center" wrapText="1"/>
    </xf>
    <xf numFmtId="0" fontId="3" fillId="7" borderId="5" xfId="0" applyFont="1" applyFill="1" applyBorder="1" applyAlignment="1">
      <alignment horizontal="distributed" vertical="center" wrapText="1"/>
    </xf>
    <xf numFmtId="2" fontId="4" fillId="0" borderId="11" xfId="0" applyNumberFormat="1" applyFont="1" applyBorder="1" applyAlignment="1">
      <alignment horizontal="left" vertical="center" wrapText="1"/>
    </xf>
    <xf numFmtId="2" fontId="8" fillId="6" borderId="2" xfId="0" applyNumberFormat="1" applyFont="1" applyFill="1" applyBorder="1" applyAlignment="1">
      <alignment horizontal="left" vertical="center" wrapText="1"/>
    </xf>
    <xf numFmtId="2" fontId="4" fillId="6" borderId="3" xfId="0" applyNumberFormat="1" applyFont="1" applyFill="1" applyBorder="1" applyAlignment="1">
      <alignment horizontal="left" vertical="center" wrapText="1"/>
    </xf>
    <xf numFmtId="2" fontId="4" fillId="6" borderId="4" xfId="0" applyNumberFormat="1" applyFont="1" applyFill="1" applyBorder="1" applyAlignment="1">
      <alignment horizontal="left" vertical="center" wrapText="1"/>
    </xf>
    <xf numFmtId="2" fontId="12" fillId="0" borderId="10" xfId="0" applyNumberFormat="1" applyFont="1" applyBorder="1" applyAlignment="1">
      <alignment horizontal="left" vertical="center" wrapText="1"/>
    </xf>
    <xf numFmtId="2" fontId="5" fillId="0" borderId="11" xfId="0" applyNumberFormat="1" applyFont="1" applyBorder="1" applyAlignment="1">
      <alignment horizontal="left" vertical="center" wrapText="1"/>
    </xf>
    <xf numFmtId="2" fontId="15" fillId="6" borderId="2" xfId="0" applyNumberFormat="1" applyFont="1" applyFill="1" applyBorder="1" applyAlignment="1">
      <alignment horizontal="left" vertical="center" wrapText="1"/>
    </xf>
    <xf numFmtId="2" fontId="14" fillId="6" borderId="3" xfId="0" applyNumberFormat="1" applyFont="1" applyFill="1" applyBorder="1" applyAlignment="1">
      <alignment horizontal="left" vertical="center" wrapText="1"/>
    </xf>
    <xf numFmtId="2" fontId="14" fillId="6" borderId="4" xfId="0" applyNumberFormat="1" applyFont="1" applyFill="1" applyBorder="1" applyAlignment="1">
      <alignment horizontal="left" vertical="center" wrapText="1"/>
    </xf>
    <xf numFmtId="2" fontId="4" fillId="11" borderId="10" xfId="0" applyNumberFormat="1" applyFont="1" applyFill="1" applyBorder="1" applyAlignment="1">
      <alignment horizontal="left" vertical="center" wrapText="1"/>
    </xf>
    <xf numFmtId="2" fontId="3" fillId="11" borderId="10" xfId="0" applyNumberFormat="1" applyFont="1" applyFill="1" applyBorder="1" applyAlignment="1">
      <alignment horizontal="left" vertical="center" wrapText="1"/>
    </xf>
    <xf numFmtId="0" fontId="3" fillId="11" borderId="16" xfId="0" applyFont="1" applyFill="1" applyBorder="1" applyAlignment="1">
      <alignment horizontal="distributed" vertical="center" wrapText="1"/>
    </xf>
    <xf numFmtId="0" fontId="3" fillId="11" borderId="27" xfId="0" applyFont="1" applyFill="1" applyBorder="1" applyAlignment="1">
      <alignment horizontal="distributed" vertical="center" wrapText="1"/>
    </xf>
    <xf numFmtId="0" fontId="3" fillId="11" borderId="23" xfId="0" applyFont="1" applyFill="1" applyBorder="1" applyAlignment="1">
      <alignment horizontal="distributed" vertical="center" wrapText="1"/>
    </xf>
    <xf numFmtId="2" fontId="3" fillId="11" borderId="5" xfId="0" applyNumberFormat="1" applyFont="1" applyFill="1" applyBorder="1" applyAlignment="1">
      <alignment horizontal="left" vertical="center" wrapText="1"/>
    </xf>
    <xf numFmtId="4" fontId="13" fillId="10" borderId="1" xfId="0" applyNumberFormat="1" applyFont="1" applyFill="1" applyBorder="1" applyAlignment="1">
      <alignment horizontal="right"/>
    </xf>
    <xf numFmtId="4" fontId="4" fillId="0" borderId="1" xfId="0" applyNumberFormat="1" applyFont="1" applyBorder="1" applyAlignment="1">
      <alignment horizontal="right"/>
    </xf>
    <xf numFmtId="2" fontId="4" fillId="11" borderId="11" xfId="0" applyNumberFormat="1" applyFont="1" applyFill="1" applyBorder="1" applyAlignment="1">
      <alignment horizontal="left" vertical="center" wrapText="1"/>
    </xf>
    <xf numFmtId="2" fontId="3" fillId="11" borderId="11" xfId="0" applyNumberFormat="1" applyFont="1" applyFill="1" applyBorder="1" applyAlignment="1">
      <alignment horizontal="left" vertical="center" wrapText="1"/>
    </xf>
    <xf numFmtId="0" fontId="3" fillId="11" borderId="28" xfId="0" applyFont="1" applyFill="1" applyBorder="1" applyAlignment="1">
      <alignment horizontal="distributed" vertical="center" wrapText="1"/>
    </xf>
    <xf numFmtId="2" fontId="3" fillId="11" borderId="33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63611E-2BBD-4B56-9407-9775E357904E}">
  <sheetPr>
    <pageSetUpPr fitToPage="1"/>
  </sheetPr>
  <dimension ref="A1:Q116"/>
  <sheetViews>
    <sheetView tabSelected="1" workbookViewId="0">
      <selection activeCell="G8" sqref="G8"/>
    </sheetView>
  </sheetViews>
  <sheetFormatPr defaultRowHeight="16.5" x14ac:dyDescent="0.3"/>
  <cols>
    <col min="1" max="2" width="9.140625" style="1"/>
    <col min="3" max="3" width="18.85546875" style="1" customWidth="1"/>
    <col min="4" max="4" width="9.140625" style="1"/>
    <col min="5" max="5" width="10.7109375" style="2" customWidth="1"/>
    <col min="6" max="7" width="9.140625" style="1"/>
    <col min="8" max="8" width="10.7109375" style="3" customWidth="1"/>
    <col min="9" max="11" width="6.28515625" style="1" customWidth="1"/>
    <col min="12" max="12" width="13.7109375" style="1" customWidth="1"/>
    <col min="13" max="13" width="22.85546875" style="1" customWidth="1"/>
    <col min="14" max="14" width="18.5703125" style="1" customWidth="1"/>
    <col min="15" max="15" width="12.5703125" style="4" customWidth="1"/>
    <col min="16" max="16384" width="9.140625" style="1"/>
  </cols>
  <sheetData>
    <row r="1" spans="1:17" ht="18.75" x14ac:dyDescent="0.3">
      <c r="A1" s="96" t="s">
        <v>67</v>
      </c>
    </row>
    <row r="2" spans="1:17" ht="18.75" x14ac:dyDescent="0.3">
      <c r="A2" s="97" t="s">
        <v>115</v>
      </c>
      <c r="B2" s="5"/>
      <c r="D2" s="6"/>
      <c r="E2" s="6"/>
      <c r="F2" s="6"/>
      <c r="I2" s="7"/>
      <c r="J2" s="7"/>
      <c r="K2" s="7"/>
    </row>
    <row r="3" spans="1:17" x14ac:dyDescent="0.3">
      <c r="A3" s="8"/>
      <c r="B3" s="9"/>
      <c r="C3" s="8"/>
      <c r="D3" s="10"/>
      <c r="E3" s="10"/>
      <c r="F3" s="11"/>
      <c r="G3" s="8"/>
      <c r="H3" s="12"/>
      <c r="I3" s="13"/>
      <c r="J3" s="13"/>
      <c r="K3" s="13"/>
      <c r="L3" s="8"/>
      <c r="M3" s="8"/>
      <c r="N3" s="14"/>
      <c r="O3" s="15"/>
      <c r="P3" s="14"/>
      <c r="Q3" s="16"/>
    </row>
    <row r="4" spans="1:17" x14ac:dyDescent="0.3">
      <c r="A4" s="17">
        <v>1</v>
      </c>
      <c r="B4" s="140">
        <v>2</v>
      </c>
      <c r="C4" s="140"/>
      <c r="D4" s="17">
        <v>3</v>
      </c>
      <c r="E4" s="17">
        <v>4</v>
      </c>
      <c r="F4" s="17">
        <v>5</v>
      </c>
      <c r="G4" s="17">
        <v>6</v>
      </c>
      <c r="H4" s="17">
        <v>7</v>
      </c>
      <c r="I4" s="141">
        <v>8</v>
      </c>
      <c r="J4" s="142"/>
      <c r="K4" s="143"/>
      <c r="L4" s="144">
        <v>9</v>
      </c>
      <c r="M4" s="145"/>
      <c r="N4" s="14"/>
      <c r="O4" s="15"/>
      <c r="P4" s="14"/>
      <c r="Q4" s="16"/>
    </row>
    <row r="5" spans="1:17" s="20" customFormat="1" x14ac:dyDescent="0.3">
      <c r="A5" s="115" t="s">
        <v>0</v>
      </c>
      <c r="B5" s="117" t="s">
        <v>1</v>
      </c>
      <c r="C5" s="117"/>
      <c r="D5" s="119" t="s">
        <v>2</v>
      </c>
      <c r="E5" s="115" t="s">
        <v>3</v>
      </c>
      <c r="F5" s="122" t="s">
        <v>4</v>
      </c>
      <c r="G5" s="117" t="s">
        <v>68</v>
      </c>
      <c r="H5" s="124" t="s">
        <v>5</v>
      </c>
      <c r="I5" s="126" t="s">
        <v>6</v>
      </c>
      <c r="J5" s="126"/>
      <c r="K5" s="127"/>
      <c r="L5" s="130" t="s">
        <v>7</v>
      </c>
      <c r="M5" s="131"/>
      <c r="N5" s="18"/>
      <c r="O5" s="15"/>
      <c r="P5" s="18"/>
      <c r="Q5" s="19"/>
    </row>
    <row r="6" spans="1:17" s="20" customFormat="1" ht="36.75" customHeight="1" x14ac:dyDescent="0.3">
      <c r="A6" s="116"/>
      <c r="B6" s="118"/>
      <c r="C6" s="118"/>
      <c r="D6" s="120"/>
      <c r="E6" s="121"/>
      <c r="F6" s="123"/>
      <c r="G6" s="118"/>
      <c r="H6" s="125"/>
      <c r="I6" s="128"/>
      <c r="J6" s="128"/>
      <c r="K6" s="129"/>
      <c r="L6" s="132"/>
      <c r="M6" s="133"/>
      <c r="N6" s="21" t="s">
        <v>8</v>
      </c>
      <c r="O6" s="15"/>
      <c r="P6" s="18"/>
      <c r="Q6" s="19"/>
    </row>
    <row r="7" spans="1:17" s="20" customFormat="1" x14ac:dyDescent="0.3">
      <c r="A7" s="102"/>
      <c r="B7" s="134" t="s">
        <v>122</v>
      </c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6"/>
      <c r="N7" s="18"/>
      <c r="O7" s="15" t="s">
        <v>62</v>
      </c>
      <c r="P7" s="18"/>
      <c r="Q7" s="19"/>
    </row>
    <row r="8" spans="1:17" s="20" customFormat="1" ht="39" customHeight="1" x14ac:dyDescent="0.3">
      <c r="A8" s="22">
        <v>1</v>
      </c>
      <c r="B8" s="137" t="s">
        <v>9</v>
      </c>
      <c r="C8" s="137"/>
      <c r="D8" s="23" t="s">
        <v>69</v>
      </c>
      <c r="E8" s="24">
        <v>113100</v>
      </c>
      <c r="F8" s="24">
        <v>6</v>
      </c>
      <c r="G8" s="25"/>
      <c r="H8" s="26">
        <f>E8*F8*G8</f>
        <v>0</v>
      </c>
      <c r="I8" s="138">
        <f>E8*F8</f>
        <v>678600</v>
      </c>
      <c r="J8" s="138"/>
      <c r="K8" s="138"/>
      <c r="L8" s="139" t="s">
        <v>70</v>
      </c>
      <c r="M8" s="139"/>
      <c r="N8" s="18"/>
      <c r="O8" s="15">
        <f>SUM(E8:E12)</f>
        <v>125750</v>
      </c>
      <c r="P8" s="18"/>
      <c r="Q8" s="19"/>
    </row>
    <row r="9" spans="1:17" s="20" customFormat="1" ht="39" customHeight="1" x14ac:dyDescent="0.3">
      <c r="A9" s="22">
        <v>2</v>
      </c>
      <c r="B9" s="154" t="s">
        <v>9</v>
      </c>
      <c r="C9" s="154"/>
      <c r="D9" s="23" t="s">
        <v>69</v>
      </c>
      <c r="E9" s="22">
        <v>6635</v>
      </c>
      <c r="F9" s="35">
        <v>3</v>
      </c>
      <c r="G9" s="27"/>
      <c r="H9" s="28">
        <f>E9*F9*G9</f>
        <v>0</v>
      </c>
      <c r="I9" s="147">
        <f>E9*F9</f>
        <v>19905</v>
      </c>
      <c r="J9" s="147"/>
      <c r="K9" s="147"/>
      <c r="L9" s="139" t="s">
        <v>71</v>
      </c>
      <c r="M9" s="139"/>
      <c r="N9" s="18"/>
      <c r="O9" s="15"/>
      <c r="P9" s="18"/>
      <c r="Q9" s="19"/>
    </row>
    <row r="10" spans="1:17" s="20" customFormat="1" ht="39" customHeight="1" x14ac:dyDescent="0.3">
      <c r="A10" s="22">
        <v>3</v>
      </c>
      <c r="B10" s="154" t="s">
        <v>9</v>
      </c>
      <c r="C10" s="154"/>
      <c r="D10" s="29" t="s">
        <v>69</v>
      </c>
      <c r="E10" s="22">
        <v>2560</v>
      </c>
      <c r="F10" s="22">
        <v>6</v>
      </c>
      <c r="G10" s="27"/>
      <c r="H10" s="28">
        <f t="shared" ref="H10:H72" si="0">E10*F10*G10</f>
        <v>0</v>
      </c>
      <c r="I10" s="147">
        <f t="shared" ref="I10:I72" si="1">E10*F10</f>
        <v>15360</v>
      </c>
      <c r="J10" s="147"/>
      <c r="K10" s="147"/>
      <c r="L10" s="155" t="s">
        <v>72</v>
      </c>
      <c r="M10" s="155"/>
      <c r="N10" s="18"/>
      <c r="O10" s="15"/>
      <c r="P10" s="18"/>
      <c r="Q10" s="19"/>
    </row>
    <row r="11" spans="1:17" s="20" customFormat="1" ht="39" customHeight="1" thickBot="1" x14ac:dyDescent="0.35">
      <c r="A11" s="22">
        <v>4</v>
      </c>
      <c r="B11" s="146" t="s">
        <v>10</v>
      </c>
      <c r="C11" s="146"/>
      <c r="D11" s="29" t="s">
        <v>69</v>
      </c>
      <c r="E11" s="22">
        <v>3135</v>
      </c>
      <c r="F11" s="22">
        <v>3</v>
      </c>
      <c r="G11" s="27"/>
      <c r="H11" s="28">
        <f t="shared" si="0"/>
        <v>0</v>
      </c>
      <c r="I11" s="147">
        <f t="shared" si="1"/>
        <v>9405</v>
      </c>
      <c r="J11" s="147"/>
      <c r="K11" s="148"/>
      <c r="L11" s="149" t="s">
        <v>70</v>
      </c>
      <c r="M11" s="149"/>
      <c r="N11" s="18"/>
      <c r="O11" s="98"/>
      <c r="P11" s="18"/>
      <c r="Q11" s="19"/>
    </row>
    <row r="12" spans="1:17" s="20" customFormat="1" ht="39" customHeight="1" thickBot="1" x14ac:dyDescent="0.35">
      <c r="A12" s="22">
        <v>5</v>
      </c>
      <c r="B12" s="150" t="s">
        <v>10</v>
      </c>
      <c r="C12" s="150"/>
      <c r="D12" s="29" t="s">
        <v>69</v>
      </c>
      <c r="E12" s="30">
        <v>320</v>
      </c>
      <c r="F12" s="30">
        <v>3</v>
      </c>
      <c r="G12" s="31"/>
      <c r="H12" s="32">
        <f t="shared" si="0"/>
        <v>0</v>
      </c>
      <c r="I12" s="151">
        <f t="shared" si="1"/>
        <v>960</v>
      </c>
      <c r="J12" s="151"/>
      <c r="K12" s="152"/>
      <c r="L12" s="149" t="s">
        <v>73</v>
      </c>
      <c r="M12" s="153"/>
      <c r="N12" s="33">
        <f>SUM(H8:H12)</f>
        <v>0</v>
      </c>
      <c r="O12" s="15"/>
      <c r="P12" s="18"/>
      <c r="Q12" s="19"/>
    </row>
    <row r="13" spans="1:17" s="20" customFormat="1" ht="39" customHeight="1" x14ac:dyDescent="0.3">
      <c r="A13" s="22">
        <v>6</v>
      </c>
      <c r="B13" s="154" t="s">
        <v>107</v>
      </c>
      <c r="C13" s="154"/>
      <c r="D13" s="29" t="s">
        <v>69</v>
      </c>
      <c r="E13" s="22">
        <v>450</v>
      </c>
      <c r="F13" s="22">
        <v>1</v>
      </c>
      <c r="G13" s="27"/>
      <c r="H13" s="28">
        <f t="shared" si="0"/>
        <v>0</v>
      </c>
      <c r="I13" s="147">
        <f t="shared" si="1"/>
        <v>450</v>
      </c>
      <c r="J13" s="147"/>
      <c r="K13" s="147"/>
      <c r="L13" s="139" t="s">
        <v>74</v>
      </c>
      <c r="M13" s="139"/>
      <c r="N13" s="18"/>
      <c r="O13" s="15"/>
      <c r="P13" s="18"/>
      <c r="Q13" s="19"/>
    </row>
    <row r="14" spans="1:17" s="20" customFormat="1" ht="39" customHeight="1" x14ac:dyDescent="0.3">
      <c r="A14" s="22">
        <v>7</v>
      </c>
      <c r="B14" s="154" t="s">
        <v>11</v>
      </c>
      <c r="C14" s="154"/>
      <c r="D14" s="34" t="s">
        <v>75</v>
      </c>
      <c r="E14" s="22">
        <v>25</v>
      </c>
      <c r="F14" s="22">
        <v>1</v>
      </c>
      <c r="G14" s="27"/>
      <c r="H14" s="28">
        <f t="shared" si="0"/>
        <v>0</v>
      </c>
      <c r="I14" s="147">
        <f t="shared" si="1"/>
        <v>25</v>
      </c>
      <c r="J14" s="147"/>
      <c r="K14" s="147"/>
      <c r="L14" s="139" t="s">
        <v>12</v>
      </c>
      <c r="M14" s="139"/>
      <c r="N14" s="18"/>
      <c r="O14" s="15"/>
      <c r="P14" s="18"/>
      <c r="Q14" s="19"/>
    </row>
    <row r="15" spans="1:17" s="20" customFormat="1" ht="39" customHeight="1" x14ac:dyDescent="0.3">
      <c r="A15" s="35">
        <v>8</v>
      </c>
      <c r="B15" s="156" t="s">
        <v>13</v>
      </c>
      <c r="C15" s="156"/>
      <c r="D15" s="36" t="s">
        <v>14</v>
      </c>
      <c r="E15" s="35">
        <v>150</v>
      </c>
      <c r="F15" s="22">
        <v>1</v>
      </c>
      <c r="G15" s="27"/>
      <c r="H15" s="28">
        <f t="shared" si="0"/>
        <v>0</v>
      </c>
      <c r="I15" s="147">
        <f t="shared" si="1"/>
        <v>150</v>
      </c>
      <c r="J15" s="147"/>
      <c r="K15" s="147"/>
      <c r="L15" s="139" t="s">
        <v>15</v>
      </c>
      <c r="M15" s="139"/>
      <c r="N15" s="18"/>
      <c r="O15" s="15"/>
      <c r="P15" s="18"/>
      <c r="Q15" s="19"/>
    </row>
    <row r="16" spans="1:17" s="20" customFormat="1" ht="39" customHeight="1" x14ac:dyDescent="0.3">
      <c r="A16" s="22">
        <v>9</v>
      </c>
      <c r="B16" s="154" t="s">
        <v>16</v>
      </c>
      <c r="C16" s="154"/>
      <c r="D16" s="29" t="s">
        <v>69</v>
      </c>
      <c r="E16" s="22">
        <v>450</v>
      </c>
      <c r="F16" s="22">
        <v>1</v>
      </c>
      <c r="G16" s="27"/>
      <c r="H16" s="28">
        <f t="shared" si="0"/>
        <v>0</v>
      </c>
      <c r="I16" s="147">
        <f t="shared" si="1"/>
        <v>450</v>
      </c>
      <c r="J16" s="147"/>
      <c r="K16" s="147"/>
      <c r="L16" s="139"/>
      <c r="M16" s="139"/>
      <c r="N16" s="18"/>
      <c r="O16" s="15"/>
      <c r="P16" s="18"/>
      <c r="Q16" s="19"/>
    </row>
    <row r="17" spans="1:17" s="20" customFormat="1" ht="39" customHeight="1" x14ac:dyDescent="0.3">
      <c r="A17" s="22">
        <v>10</v>
      </c>
      <c r="B17" s="154" t="s">
        <v>17</v>
      </c>
      <c r="C17" s="154"/>
      <c r="D17" s="29" t="s">
        <v>18</v>
      </c>
      <c r="E17" s="22">
        <v>20</v>
      </c>
      <c r="F17" s="22">
        <v>1</v>
      </c>
      <c r="G17" s="27"/>
      <c r="H17" s="28">
        <f t="shared" si="0"/>
        <v>0</v>
      </c>
      <c r="I17" s="147">
        <f t="shared" si="1"/>
        <v>20</v>
      </c>
      <c r="J17" s="147"/>
      <c r="K17" s="147"/>
      <c r="L17" s="139"/>
      <c r="M17" s="139"/>
      <c r="N17" s="18"/>
      <c r="O17" s="15"/>
      <c r="P17" s="18"/>
      <c r="Q17" s="19"/>
    </row>
    <row r="18" spans="1:17" s="20" customFormat="1" ht="39" customHeight="1" thickBot="1" x14ac:dyDescent="0.35">
      <c r="A18" s="22">
        <v>11</v>
      </c>
      <c r="B18" s="146" t="s">
        <v>19</v>
      </c>
      <c r="C18" s="146"/>
      <c r="D18" s="29" t="s">
        <v>20</v>
      </c>
      <c r="E18" s="22">
        <v>55</v>
      </c>
      <c r="F18" s="22">
        <v>1</v>
      </c>
      <c r="G18" s="27"/>
      <c r="H18" s="28">
        <f t="shared" si="0"/>
        <v>0</v>
      </c>
      <c r="I18" s="147">
        <f t="shared" si="1"/>
        <v>55</v>
      </c>
      <c r="J18" s="147"/>
      <c r="K18" s="147"/>
      <c r="L18" s="161" t="s">
        <v>113</v>
      </c>
      <c r="M18" s="161"/>
      <c r="N18" s="18"/>
      <c r="O18" s="15"/>
      <c r="P18" s="18"/>
      <c r="Q18" s="19"/>
    </row>
    <row r="19" spans="1:17" s="20" customFormat="1" ht="39" customHeight="1" thickBot="1" x14ac:dyDescent="0.35">
      <c r="A19" s="22">
        <v>12</v>
      </c>
      <c r="B19" s="150" t="s">
        <v>76</v>
      </c>
      <c r="C19" s="150"/>
      <c r="D19" s="34" t="s">
        <v>20</v>
      </c>
      <c r="E19" s="30">
        <v>25</v>
      </c>
      <c r="F19" s="30">
        <v>1</v>
      </c>
      <c r="G19" s="31"/>
      <c r="H19" s="32">
        <f t="shared" si="0"/>
        <v>0</v>
      </c>
      <c r="I19" s="151">
        <f t="shared" si="1"/>
        <v>25</v>
      </c>
      <c r="J19" s="151"/>
      <c r="K19" s="151"/>
      <c r="L19" s="155" t="s">
        <v>114</v>
      </c>
      <c r="M19" s="157"/>
      <c r="N19" s="33">
        <f>SUM(H13:H19)</f>
        <v>0</v>
      </c>
      <c r="O19" s="15"/>
      <c r="P19" s="18"/>
      <c r="Q19" s="19"/>
    </row>
    <row r="20" spans="1:17" s="20" customFormat="1" ht="39" customHeight="1" x14ac:dyDescent="0.3">
      <c r="A20" s="37"/>
      <c r="B20" s="158" t="s">
        <v>123</v>
      </c>
      <c r="C20" s="158"/>
      <c r="D20" s="158"/>
      <c r="E20" s="158"/>
      <c r="F20" s="158"/>
      <c r="G20" s="158"/>
      <c r="H20" s="158"/>
      <c r="I20" s="158"/>
      <c r="J20" s="158"/>
      <c r="K20" s="158"/>
      <c r="L20" s="158"/>
      <c r="M20" s="158"/>
      <c r="N20" s="101"/>
      <c r="O20" s="100"/>
      <c r="P20" s="18"/>
      <c r="Q20" s="19"/>
    </row>
    <row r="21" spans="1:17" s="20" customFormat="1" ht="39" customHeight="1" x14ac:dyDescent="0.3">
      <c r="A21" s="37">
        <v>13</v>
      </c>
      <c r="B21" s="159" t="s">
        <v>21</v>
      </c>
      <c r="C21" s="149"/>
      <c r="D21" s="38" t="s">
        <v>22</v>
      </c>
      <c r="E21" s="39">
        <v>250</v>
      </c>
      <c r="F21" s="39">
        <v>1</v>
      </c>
      <c r="G21" s="40"/>
      <c r="H21" s="41">
        <f t="shared" si="0"/>
        <v>0</v>
      </c>
      <c r="I21" s="160">
        <f t="shared" si="1"/>
        <v>250</v>
      </c>
      <c r="J21" s="160"/>
      <c r="K21" s="160"/>
      <c r="L21" s="149" t="s">
        <v>77</v>
      </c>
      <c r="M21" s="149"/>
      <c r="N21" s="42"/>
      <c r="O21" s="99"/>
      <c r="P21" s="18"/>
      <c r="Q21" s="19"/>
    </row>
    <row r="22" spans="1:17" s="20" customFormat="1" ht="39" customHeight="1" x14ac:dyDescent="0.3">
      <c r="A22" s="37">
        <v>14</v>
      </c>
      <c r="B22" s="149" t="s">
        <v>21</v>
      </c>
      <c r="C22" s="149"/>
      <c r="D22" s="38" t="s">
        <v>22</v>
      </c>
      <c r="E22" s="39">
        <v>160</v>
      </c>
      <c r="F22" s="39">
        <v>1</v>
      </c>
      <c r="G22" s="40"/>
      <c r="H22" s="41">
        <f t="shared" si="0"/>
        <v>0</v>
      </c>
      <c r="I22" s="160">
        <f t="shared" si="1"/>
        <v>160</v>
      </c>
      <c r="J22" s="160"/>
      <c r="K22" s="160"/>
      <c r="L22" s="149" t="s">
        <v>78</v>
      </c>
      <c r="M22" s="149"/>
      <c r="N22" s="43"/>
      <c r="P22" s="18"/>
      <c r="Q22" s="19"/>
    </row>
    <row r="23" spans="1:17" s="20" customFormat="1" ht="39" customHeight="1" x14ac:dyDescent="0.3">
      <c r="A23" s="37">
        <v>15</v>
      </c>
      <c r="B23" s="149" t="s">
        <v>21</v>
      </c>
      <c r="C23" s="149"/>
      <c r="D23" s="38" t="s">
        <v>22</v>
      </c>
      <c r="E23" s="39">
        <v>25</v>
      </c>
      <c r="F23" s="39">
        <v>1</v>
      </c>
      <c r="G23" s="40"/>
      <c r="H23" s="41">
        <f t="shared" si="0"/>
        <v>0</v>
      </c>
      <c r="I23" s="160">
        <f t="shared" si="1"/>
        <v>25</v>
      </c>
      <c r="J23" s="160"/>
      <c r="K23" s="160"/>
      <c r="L23" s="149" t="s">
        <v>79</v>
      </c>
      <c r="M23" s="149"/>
      <c r="N23" s="44"/>
      <c r="O23" s="15"/>
      <c r="P23" s="18"/>
      <c r="Q23" s="19"/>
    </row>
    <row r="24" spans="1:17" s="20" customFormat="1" ht="39" customHeight="1" x14ac:dyDescent="0.3">
      <c r="A24" s="37">
        <v>16</v>
      </c>
      <c r="B24" s="149" t="s">
        <v>23</v>
      </c>
      <c r="C24" s="149"/>
      <c r="D24" s="38" t="s">
        <v>22</v>
      </c>
      <c r="E24" s="39">
        <v>6</v>
      </c>
      <c r="F24" s="39">
        <v>1</v>
      </c>
      <c r="G24" s="40"/>
      <c r="H24" s="41">
        <f t="shared" si="0"/>
        <v>0</v>
      </c>
      <c r="I24" s="160">
        <f t="shared" si="1"/>
        <v>6</v>
      </c>
      <c r="J24" s="160"/>
      <c r="K24" s="160"/>
      <c r="L24" s="149" t="s">
        <v>80</v>
      </c>
      <c r="M24" s="149"/>
      <c r="N24" s="18"/>
      <c r="O24" s="15"/>
      <c r="P24" s="18"/>
      <c r="Q24" s="19"/>
    </row>
    <row r="25" spans="1:17" s="20" customFormat="1" ht="39" customHeight="1" x14ac:dyDescent="0.3">
      <c r="A25" s="37">
        <v>17</v>
      </c>
      <c r="B25" s="137" t="s">
        <v>24</v>
      </c>
      <c r="C25" s="139"/>
      <c r="D25" s="23" t="s">
        <v>22</v>
      </c>
      <c r="E25" s="24">
        <v>80</v>
      </c>
      <c r="F25" s="24">
        <v>1</v>
      </c>
      <c r="G25" s="25"/>
      <c r="H25" s="26">
        <f t="shared" si="0"/>
        <v>0</v>
      </c>
      <c r="I25" s="138">
        <f t="shared" si="1"/>
        <v>80</v>
      </c>
      <c r="J25" s="138"/>
      <c r="K25" s="138"/>
      <c r="L25" s="139" t="s">
        <v>77</v>
      </c>
      <c r="M25" s="139"/>
      <c r="N25" s="18"/>
      <c r="O25" s="15"/>
      <c r="P25" s="18"/>
      <c r="Q25" s="19"/>
    </row>
    <row r="26" spans="1:17" s="20" customFormat="1" ht="39" customHeight="1" x14ac:dyDescent="0.3">
      <c r="A26" s="37">
        <v>18</v>
      </c>
      <c r="B26" s="154" t="s">
        <v>24</v>
      </c>
      <c r="C26" s="154"/>
      <c r="D26" s="29" t="s">
        <v>22</v>
      </c>
      <c r="E26" s="22">
        <v>100</v>
      </c>
      <c r="F26" s="22">
        <v>1</v>
      </c>
      <c r="G26" s="27"/>
      <c r="H26" s="28">
        <f t="shared" si="0"/>
        <v>0</v>
      </c>
      <c r="I26" s="147">
        <f t="shared" si="1"/>
        <v>100</v>
      </c>
      <c r="J26" s="147"/>
      <c r="K26" s="147"/>
      <c r="L26" s="139" t="s">
        <v>78</v>
      </c>
      <c r="M26" s="139"/>
      <c r="N26" s="18"/>
      <c r="O26" s="15"/>
      <c r="P26" s="18"/>
      <c r="Q26" s="19"/>
    </row>
    <row r="27" spans="1:17" s="20" customFormat="1" ht="39" customHeight="1" x14ac:dyDescent="0.3">
      <c r="A27" s="37">
        <v>19</v>
      </c>
      <c r="B27" s="154" t="s">
        <v>24</v>
      </c>
      <c r="C27" s="154"/>
      <c r="D27" s="29" t="s">
        <v>22</v>
      </c>
      <c r="E27" s="22">
        <v>22</v>
      </c>
      <c r="F27" s="22">
        <v>1</v>
      </c>
      <c r="G27" s="27"/>
      <c r="H27" s="28">
        <f t="shared" si="0"/>
        <v>0</v>
      </c>
      <c r="I27" s="147">
        <f t="shared" si="1"/>
        <v>22</v>
      </c>
      <c r="J27" s="147"/>
      <c r="K27" s="147"/>
      <c r="L27" s="139" t="s">
        <v>79</v>
      </c>
      <c r="M27" s="139"/>
      <c r="N27" s="18"/>
      <c r="O27" s="15"/>
      <c r="P27" s="18"/>
      <c r="Q27" s="19"/>
    </row>
    <row r="28" spans="1:17" s="20" customFormat="1" ht="39" customHeight="1" x14ac:dyDescent="0.3">
      <c r="A28" s="37">
        <v>20</v>
      </c>
      <c r="B28" s="146" t="s">
        <v>25</v>
      </c>
      <c r="C28" s="154"/>
      <c r="D28" s="29" t="s">
        <v>22</v>
      </c>
      <c r="E28" s="22">
        <v>200</v>
      </c>
      <c r="F28" s="22">
        <v>1</v>
      </c>
      <c r="G28" s="27"/>
      <c r="H28" s="28">
        <f t="shared" si="0"/>
        <v>0</v>
      </c>
      <c r="I28" s="147">
        <f t="shared" si="1"/>
        <v>200</v>
      </c>
      <c r="J28" s="147"/>
      <c r="K28" s="147"/>
      <c r="L28" s="139" t="s">
        <v>81</v>
      </c>
      <c r="M28" s="139"/>
      <c r="N28" s="18"/>
      <c r="O28" s="15"/>
      <c r="P28" s="18"/>
      <c r="Q28" s="19"/>
    </row>
    <row r="29" spans="1:17" s="20" customFormat="1" ht="39" customHeight="1" x14ac:dyDescent="0.3">
      <c r="A29" s="37">
        <v>21</v>
      </c>
      <c r="B29" s="154" t="s">
        <v>25</v>
      </c>
      <c r="C29" s="154"/>
      <c r="D29" s="29" t="s">
        <v>22</v>
      </c>
      <c r="E29" s="22">
        <v>400</v>
      </c>
      <c r="F29" s="22">
        <v>1</v>
      </c>
      <c r="G29" s="27"/>
      <c r="H29" s="28">
        <f t="shared" si="0"/>
        <v>0</v>
      </c>
      <c r="I29" s="147">
        <f t="shared" si="1"/>
        <v>400</v>
      </c>
      <c r="J29" s="147"/>
      <c r="K29" s="147"/>
      <c r="L29" s="139" t="s">
        <v>82</v>
      </c>
      <c r="M29" s="139"/>
      <c r="N29" s="18"/>
      <c r="O29" s="15"/>
      <c r="P29" s="18"/>
      <c r="Q29" s="19"/>
    </row>
    <row r="30" spans="1:17" s="20" customFormat="1" ht="39" customHeight="1" x14ac:dyDescent="0.3">
      <c r="A30" s="37">
        <v>22</v>
      </c>
      <c r="B30" s="154" t="s">
        <v>25</v>
      </c>
      <c r="C30" s="154"/>
      <c r="D30" s="29" t="s">
        <v>22</v>
      </c>
      <c r="E30" s="22">
        <v>50</v>
      </c>
      <c r="F30" s="22">
        <v>1</v>
      </c>
      <c r="G30" s="27"/>
      <c r="H30" s="28">
        <f t="shared" si="0"/>
        <v>0</v>
      </c>
      <c r="I30" s="147">
        <f t="shared" si="1"/>
        <v>50</v>
      </c>
      <c r="J30" s="147"/>
      <c r="K30" s="147"/>
      <c r="L30" s="139" t="s">
        <v>83</v>
      </c>
      <c r="M30" s="139"/>
      <c r="N30" s="18"/>
      <c r="O30" s="15"/>
      <c r="P30" s="18"/>
      <c r="Q30" s="19"/>
    </row>
    <row r="31" spans="1:17" s="20" customFormat="1" ht="39" customHeight="1" x14ac:dyDescent="0.3">
      <c r="A31" s="37">
        <v>23</v>
      </c>
      <c r="B31" s="146" t="s">
        <v>26</v>
      </c>
      <c r="C31" s="154"/>
      <c r="D31" s="29" t="s">
        <v>22</v>
      </c>
      <c r="E31" s="22">
        <v>400</v>
      </c>
      <c r="F31" s="22">
        <v>1</v>
      </c>
      <c r="G31" s="27"/>
      <c r="H31" s="28">
        <f t="shared" si="0"/>
        <v>0</v>
      </c>
      <c r="I31" s="147">
        <f t="shared" si="1"/>
        <v>400</v>
      </c>
      <c r="J31" s="147"/>
      <c r="K31" s="147"/>
      <c r="L31" s="139" t="s">
        <v>81</v>
      </c>
      <c r="M31" s="139"/>
      <c r="N31" s="18"/>
      <c r="O31" s="15"/>
      <c r="P31" s="18"/>
      <c r="Q31" s="19"/>
    </row>
    <row r="32" spans="1:17" s="20" customFormat="1" ht="39" customHeight="1" x14ac:dyDescent="0.3">
      <c r="A32" s="37">
        <v>24</v>
      </c>
      <c r="B32" s="154" t="s">
        <v>26</v>
      </c>
      <c r="C32" s="154"/>
      <c r="D32" s="29" t="s">
        <v>22</v>
      </c>
      <c r="E32" s="22">
        <v>40</v>
      </c>
      <c r="F32" s="22">
        <v>1</v>
      </c>
      <c r="G32" s="27"/>
      <c r="H32" s="28">
        <f t="shared" si="0"/>
        <v>0</v>
      </c>
      <c r="I32" s="147">
        <f t="shared" si="1"/>
        <v>40</v>
      </c>
      <c r="J32" s="147"/>
      <c r="K32" s="147"/>
      <c r="L32" s="139" t="s">
        <v>82</v>
      </c>
      <c r="M32" s="139"/>
      <c r="N32" s="18"/>
      <c r="O32" s="15"/>
      <c r="P32" s="18"/>
      <c r="Q32" s="19"/>
    </row>
    <row r="33" spans="1:17" s="20" customFormat="1" ht="39" customHeight="1" x14ac:dyDescent="0.3">
      <c r="A33" s="37">
        <v>25</v>
      </c>
      <c r="B33" s="146" t="s">
        <v>27</v>
      </c>
      <c r="C33" s="146"/>
      <c r="D33" s="29" t="s">
        <v>22</v>
      </c>
      <c r="E33" s="22">
        <v>400</v>
      </c>
      <c r="F33" s="22">
        <v>1</v>
      </c>
      <c r="G33" s="27"/>
      <c r="H33" s="28">
        <f t="shared" si="0"/>
        <v>0</v>
      </c>
      <c r="I33" s="147">
        <f t="shared" si="1"/>
        <v>400</v>
      </c>
      <c r="J33" s="147"/>
      <c r="K33" s="147"/>
      <c r="L33" s="139" t="s">
        <v>84</v>
      </c>
      <c r="M33" s="139"/>
      <c r="N33" s="18"/>
      <c r="O33" s="15"/>
      <c r="P33" s="18"/>
      <c r="Q33" s="19"/>
    </row>
    <row r="34" spans="1:17" s="20" customFormat="1" ht="39" customHeight="1" x14ac:dyDescent="0.3">
      <c r="A34" s="37">
        <v>26</v>
      </c>
      <c r="B34" s="166" t="s">
        <v>27</v>
      </c>
      <c r="C34" s="167"/>
      <c r="D34" s="29" t="s">
        <v>22</v>
      </c>
      <c r="E34" s="22">
        <v>2500</v>
      </c>
      <c r="F34" s="22">
        <v>1</v>
      </c>
      <c r="G34" s="27"/>
      <c r="H34" s="28">
        <f t="shared" si="0"/>
        <v>0</v>
      </c>
      <c r="I34" s="147">
        <f t="shared" si="1"/>
        <v>2500</v>
      </c>
      <c r="J34" s="147"/>
      <c r="K34" s="147"/>
      <c r="L34" s="139" t="s">
        <v>82</v>
      </c>
      <c r="M34" s="139"/>
      <c r="N34" s="18"/>
      <c r="O34" s="15"/>
      <c r="P34" s="18"/>
      <c r="Q34" s="19"/>
    </row>
    <row r="35" spans="1:17" s="20" customFormat="1" ht="39" customHeight="1" thickBot="1" x14ac:dyDescent="0.35">
      <c r="A35" s="37">
        <v>27</v>
      </c>
      <c r="B35" s="146" t="s">
        <v>28</v>
      </c>
      <c r="C35" s="146"/>
      <c r="D35" s="29" t="s">
        <v>22</v>
      </c>
      <c r="E35" s="22">
        <v>150</v>
      </c>
      <c r="F35" s="22">
        <v>1</v>
      </c>
      <c r="G35" s="27"/>
      <c r="H35" s="28">
        <f t="shared" si="0"/>
        <v>0</v>
      </c>
      <c r="I35" s="147">
        <f t="shared" si="1"/>
        <v>150</v>
      </c>
      <c r="J35" s="147"/>
      <c r="K35" s="147"/>
      <c r="L35" s="139" t="s">
        <v>84</v>
      </c>
      <c r="M35" s="139"/>
      <c r="N35" s="18"/>
      <c r="O35" s="15"/>
      <c r="P35" s="18"/>
      <c r="Q35" s="19"/>
    </row>
    <row r="36" spans="1:17" s="20" customFormat="1" ht="39" customHeight="1" thickBot="1" x14ac:dyDescent="0.35">
      <c r="A36" s="37">
        <v>28</v>
      </c>
      <c r="B36" s="150" t="s">
        <v>28</v>
      </c>
      <c r="C36" s="150"/>
      <c r="D36" s="34" t="s">
        <v>22</v>
      </c>
      <c r="E36" s="30">
        <v>40</v>
      </c>
      <c r="F36" s="30">
        <v>1</v>
      </c>
      <c r="G36" s="31"/>
      <c r="H36" s="32">
        <f t="shared" si="0"/>
        <v>0</v>
      </c>
      <c r="I36" s="151">
        <f t="shared" si="1"/>
        <v>40</v>
      </c>
      <c r="J36" s="151"/>
      <c r="K36" s="151"/>
      <c r="L36" s="155" t="s">
        <v>82</v>
      </c>
      <c r="M36" s="155"/>
      <c r="N36" s="33">
        <f>SUM(H21:H36)</f>
        <v>0</v>
      </c>
      <c r="O36" s="15"/>
      <c r="P36" s="18"/>
      <c r="Q36" s="19"/>
    </row>
    <row r="37" spans="1:17" s="20" customFormat="1" ht="39" customHeight="1" x14ac:dyDescent="0.3">
      <c r="A37" s="37"/>
      <c r="B37" s="162" t="s">
        <v>124</v>
      </c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4"/>
      <c r="N37" s="45"/>
      <c r="O37" s="15"/>
      <c r="P37" s="18"/>
      <c r="Q37" s="19"/>
    </row>
    <row r="38" spans="1:17" s="20" customFormat="1" ht="39" customHeight="1" x14ac:dyDescent="0.3">
      <c r="A38" s="22">
        <v>29</v>
      </c>
      <c r="B38" s="165" t="s">
        <v>29</v>
      </c>
      <c r="C38" s="165"/>
      <c r="D38" s="23" t="s">
        <v>22</v>
      </c>
      <c r="E38" s="24">
        <v>300</v>
      </c>
      <c r="F38" s="24">
        <v>1</v>
      </c>
      <c r="G38" s="25"/>
      <c r="H38" s="26">
        <f t="shared" si="0"/>
        <v>0</v>
      </c>
      <c r="I38" s="138">
        <f t="shared" si="1"/>
        <v>300</v>
      </c>
      <c r="J38" s="138"/>
      <c r="K38" s="138"/>
      <c r="L38" s="139" t="s">
        <v>85</v>
      </c>
      <c r="M38" s="139"/>
      <c r="N38" s="18"/>
      <c r="O38" s="15"/>
      <c r="P38" s="18"/>
      <c r="Q38" s="19"/>
    </row>
    <row r="39" spans="1:17" s="20" customFormat="1" ht="39" customHeight="1" x14ac:dyDescent="0.3">
      <c r="A39" s="22">
        <v>30</v>
      </c>
      <c r="B39" s="161" t="s">
        <v>29</v>
      </c>
      <c r="C39" s="161"/>
      <c r="D39" s="29" t="s">
        <v>22</v>
      </c>
      <c r="E39" s="22">
        <v>1100</v>
      </c>
      <c r="F39" s="22">
        <v>1</v>
      </c>
      <c r="G39" s="27"/>
      <c r="H39" s="28">
        <f t="shared" si="0"/>
        <v>0</v>
      </c>
      <c r="I39" s="147">
        <f t="shared" si="1"/>
        <v>1100</v>
      </c>
      <c r="J39" s="147"/>
      <c r="K39" s="147"/>
      <c r="L39" s="139" t="s">
        <v>86</v>
      </c>
      <c r="M39" s="139"/>
      <c r="N39" s="18"/>
      <c r="O39" s="15"/>
      <c r="P39" s="18"/>
      <c r="Q39" s="19"/>
    </row>
    <row r="40" spans="1:17" s="20" customFormat="1" ht="39" customHeight="1" thickBot="1" x14ac:dyDescent="0.35">
      <c r="A40" s="22">
        <v>31</v>
      </c>
      <c r="B40" s="161" t="s">
        <v>29</v>
      </c>
      <c r="C40" s="161"/>
      <c r="D40" s="29" t="s">
        <v>22</v>
      </c>
      <c r="E40" s="22">
        <v>3600</v>
      </c>
      <c r="F40" s="22">
        <v>1</v>
      </c>
      <c r="G40" s="27"/>
      <c r="H40" s="28">
        <f t="shared" si="0"/>
        <v>0</v>
      </c>
      <c r="I40" s="147">
        <f t="shared" si="1"/>
        <v>3600</v>
      </c>
      <c r="J40" s="147"/>
      <c r="K40" s="147"/>
      <c r="L40" s="139" t="s">
        <v>87</v>
      </c>
      <c r="M40" s="139"/>
      <c r="N40" s="18"/>
      <c r="O40" s="15"/>
      <c r="P40" s="18"/>
      <c r="Q40" s="19"/>
    </row>
    <row r="41" spans="1:17" s="20" customFormat="1" ht="39" customHeight="1" thickBot="1" x14ac:dyDescent="0.35">
      <c r="A41" s="22">
        <v>32</v>
      </c>
      <c r="B41" s="168" t="s">
        <v>30</v>
      </c>
      <c r="C41" s="168"/>
      <c r="D41" s="34" t="s">
        <v>22</v>
      </c>
      <c r="E41" s="30">
        <v>100</v>
      </c>
      <c r="F41" s="30">
        <v>1</v>
      </c>
      <c r="G41" s="31"/>
      <c r="H41" s="32">
        <f t="shared" si="0"/>
        <v>0</v>
      </c>
      <c r="I41" s="151">
        <f t="shared" si="1"/>
        <v>100</v>
      </c>
      <c r="J41" s="151"/>
      <c r="K41" s="151"/>
      <c r="L41" s="155"/>
      <c r="M41" s="155"/>
      <c r="N41" s="33">
        <f>SUM(H38:H41)</f>
        <v>0</v>
      </c>
      <c r="O41" s="15"/>
      <c r="P41" s="18"/>
      <c r="Q41" s="19"/>
    </row>
    <row r="42" spans="1:17" s="20" customFormat="1" ht="39" customHeight="1" x14ac:dyDescent="0.3">
      <c r="A42" s="37"/>
      <c r="B42" s="162" t="s">
        <v>125</v>
      </c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4"/>
      <c r="N42" s="45"/>
      <c r="O42" s="15"/>
      <c r="P42" s="18"/>
      <c r="Q42" s="19"/>
    </row>
    <row r="43" spans="1:17" s="20" customFormat="1" ht="39" customHeight="1" x14ac:dyDescent="0.3">
      <c r="A43" s="22">
        <v>33</v>
      </c>
      <c r="B43" s="139" t="s">
        <v>88</v>
      </c>
      <c r="C43" s="139"/>
      <c r="D43" s="23" t="s">
        <v>22</v>
      </c>
      <c r="E43" s="24">
        <v>50</v>
      </c>
      <c r="F43" s="24">
        <v>1</v>
      </c>
      <c r="G43" s="25"/>
      <c r="H43" s="26">
        <f>E43*F43*G43</f>
        <v>0</v>
      </c>
      <c r="I43" s="138">
        <f t="shared" si="1"/>
        <v>50</v>
      </c>
      <c r="J43" s="138"/>
      <c r="K43" s="138"/>
      <c r="L43" s="139" t="s">
        <v>89</v>
      </c>
      <c r="M43" s="139"/>
      <c r="N43" s="18"/>
      <c r="O43" s="15"/>
      <c r="P43" s="18"/>
      <c r="Q43" s="19"/>
    </row>
    <row r="44" spans="1:17" s="20" customFormat="1" ht="39" customHeight="1" x14ac:dyDescent="0.3">
      <c r="A44" s="22">
        <v>34</v>
      </c>
      <c r="B44" s="139" t="s">
        <v>31</v>
      </c>
      <c r="C44" s="139"/>
      <c r="D44" s="23" t="s">
        <v>22</v>
      </c>
      <c r="E44" s="22">
        <v>16</v>
      </c>
      <c r="F44" s="22">
        <v>1</v>
      </c>
      <c r="G44" s="27"/>
      <c r="H44" s="28">
        <f t="shared" si="0"/>
        <v>0</v>
      </c>
      <c r="I44" s="147">
        <f t="shared" si="1"/>
        <v>16</v>
      </c>
      <c r="J44" s="147"/>
      <c r="K44" s="147"/>
      <c r="L44" s="137" t="s">
        <v>32</v>
      </c>
      <c r="M44" s="139"/>
      <c r="N44" s="18"/>
      <c r="O44" s="15"/>
      <c r="P44" s="18"/>
      <c r="Q44" s="19"/>
    </row>
    <row r="45" spans="1:17" s="20" customFormat="1" ht="39" customHeight="1" x14ac:dyDescent="0.3">
      <c r="A45" s="22">
        <v>35</v>
      </c>
      <c r="B45" s="139" t="s">
        <v>31</v>
      </c>
      <c r="C45" s="139"/>
      <c r="D45" s="23" t="s">
        <v>22</v>
      </c>
      <c r="E45" s="22">
        <v>2</v>
      </c>
      <c r="F45" s="22">
        <v>1</v>
      </c>
      <c r="G45" s="27"/>
      <c r="H45" s="28">
        <f t="shared" si="0"/>
        <v>0</v>
      </c>
      <c r="I45" s="147">
        <f t="shared" si="1"/>
        <v>2</v>
      </c>
      <c r="J45" s="147"/>
      <c r="K45" s="147"/>
      <c r="L45" s="137" t="s">
        <v>33</v>
      </c>
      <c r="M45" s="139"/>
      <c r="N45" s="18"/>
      <c r="O45" s="15"/>
      <c r="P45" s="18"/>
      <c r="Q45" s="19"/>
    </row>
    <row r="46" spans="1:17" s="20" customFormat="1" ht="39" customHeight="1" x14ac:dyDescent="0.3">
      <c r="A46" s="22">
        <v>36</v>
      </c>
      <c r="B46" s="154" t="s">
        <v>90</v>
      </c>
      <c r="C46" s="154"/>
      <c r="D46" s="23" t="s">
        <v>22</v>
      </c>
      <c r="E46" s="22">
        <v>10</v>
      </c>
      <c r="F46" s="22">
        <v>1</v>
      </c>
      <c r="G46" s="27"/>
      <c r="H46" s="28">
        <f t="shared" si="0"/>
        <v>0</v>
      </c>
      <c r="I46" s="147">
        <f t="shared" si="1"/>
        <v>10</v>
      </c>
      <c r="J46" s="147"/>
      <c r="K46" s="147"/>
      <c r="L46" s="139" t="s">
        <v>89</v>
      </c>
      <c r="M46" s="139"/>
      <c r="N46" s="18"/>
      <c r="O46" s="15"/>
      <c r="P46" s="18"/>
      <c r="Q46" s="19"/>
    </row>
    <row r="47" spans="1:17" s="20" customFormat="1" ht="39" customHeight="1" thickBot="1" x14ac:dyDescent="0.35">
      <c r="A47" s="22">
        <v>37</v>
      </c>
      <c r="B47" s="154" t="s">
        <v>34</v>
      </c>
      <c r="C47" s="154"/>
      <c r="D47" s="23" t="s">
        <v>22</v>
      </c>
      <c r="E47" s="22">
        <v>4</v>
      </c>
      <c r="F47" s="22">
        <v>1</v>
      </c>
      <c r="G47" s="27"/>
      <c r="H47" s="28">
        <f t="shared" si="0"/>
        <v>0</v>
      </c>
      <c r="I47" s="147">
        <f t="shared" si="1"/>
        <v>4</v>
      </c>
      <c r="J47" s="147"/>
      <c r="K47" s="147"/>
      <c r="L47" s="137" t="s">
        <v>32</v>
      </c>
      <c r="M47" s="139"/>
      <c r="N47" s="18"/>
      <c r="O47" s="15"/>
      <c r="P47" s="18"/>
      <c r="Q47" s="19"/>
    </row>
    <row r="48" spans="1:17" s="20" customFormat="1" ht="39" customHeight="1" thickBot="1" x14ac:dyDescent="0.35">
      <c r="A48" s="22">
        <v>38</v>
      </c>
      <c r="B48" s="150" t="s">
        <v>34</v>
      </c>
      <c r="C48" s="150"/>
      <c r="D48" s="46" t="s">
        <v>22</v>
      </c>
      <c r="E48" s="30">
        <v>2</v>
      </c>
      <c r="F48" s="30">
        <v>1</v>
      </c>
      <c r="G48" s="31"/>
      <c r="H48" s="32">
        <f t="shared" si="0"/>
        <v>0</v>
      </c>
      <c r="I48" s="151">
        <f t="shared" si="1"/>
        <v>2</v>
      </c>
      <c r="J48" s="151"/>
      <c r="K48" s="151"/>
      <c r="L48" s="171" t="s">
        <v>33</v>
      </c>
      <c r="M48" s="155"/>
      <c r="N48" s="33">
        <f>SUM(H43:H48)</f>
        <v>0</v>
      </c>
      <c r="O48" s="15"/>
      <c r="P48" s="18"/>
      <c r="Q48" s="19"/>
    </row>
    <row r="49" spans="1:17" s="20" customFormat="1" ht="39" customHeight="1" x14ac:dyDescent="0.3">
      <c r="A49" s="37"/>
      <c r="B49" s="162" t="s">
        <v>126</v>
      </c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4"/>
      <c r="N49" s="45"/>
      <c r="O49" s="15"/>
      <c r="P49" s="18"/>
      <c r="Q49" s="19"/>
    </row>
    <row r="50" spans="1:17" s="20" customFormat="1" ht="39" customHeight="1" x14ac:dyDescent="0.3">
      <c r="A50" s="22">
        <v>39</v>
      </c>
      <c r="B50" s="139" t="s">
        <v>88</v>
      </c>
      <c r="C50" s="139"/>
      <c r="D50" s="23" t="s">
        <v>22</v>
      </c>
      <c r="E50" s="24">
        <v>20</v>
      </c>
      <c r="F50" s="24">
        <v>1</v>
      </c>
      <c r="G50" s="25"/>
      <c r="H50" s="26">
        <f t="shared" si="0"/>
        <v>0</v>
      </c>
      <c r="I50" s="172">
        <f t="shared" si="1"/>
        <v>20</v>
      </c>
      <c r="J50" s="173"/>
      <c r="K50" s="174"/>
      <c r="L50" s="139" t="s">
        <v>89</v>
      </c>
      <c r="M50" s="139"/>
      <c r="N50" s="18"/>
      <c r="O50" s="15"/>
      <c r="P50" s="18"/>
      <c r="Q50" s="19"/>
    </row>
    <row r="51" spans="1:17" s="20" customFormat="1" ht="39" customHeight="1" x14ac:dyDescent="0.3">
      <c r="A51" s="22">
        <v>40</v>
      </c>
      <c r="B51" s="139" t="s">
        <v>31</v>
      </c>
      <c r="C51" s="139"/>
      <c r="D51" s="23" t="s">
        <v>22</v>
      </c>
      <c r="E51" s="22">
        <v>2</v>
      </c>
      <c r="F51" s="24">
        <v>1</v>
      </c>
      <c r="G51" s="27"/>
      <c r="H51" s="28">
        <f t="shared" si="0"/>
        <v>0</v>
      </c>
      <c r="I51" s="148">
        <f t="shared" si="1"/>
        <v>2</v>
      </c>
      <c r="J51" s="169"/>
      <c r="K51" s="170"/>
      <c r="L51" s="137" t="s">
        <v>32</v>
      </c>
      <c r="M51" s="139"/>
      <c r="N51" s="18"/>
      <c r="O51" s="15"/>
      <c r="P51" s="18"/>
      <c r="Q51" s="19"/>
    </row>
    <row r="52" spans="1:17" s="20" customFormat="1" ht="39" customHeight="1" x14ac:dyDescent="0.3">
      <c r="A52" s="22">
        <v>41</v>
      </c>
      <c r="B52" s="139" t="s">
        <v>31</v>
      </c>
      <c r="C52" s="139"/>
      <c r="D52" s="23" t="s">
        <v>22</v>
      </c>
      <c r="E52" s="22">
        <v>2</v>
      </c>
      <c r="F52" s="24">
        <v>1</v>
      </c>
      <c r="G52" s="27"/>
      <c r="H52" s="28">
        <f t="shared" si="0"/>
        <v>0</v>
      </c>
      <c r="I52" s="148">
        <f t="shared" si="1"/>
        <v>2</v>
      </c>
      <c r="J52" s="169"/>
      <c r="K52" s="170"/>
      <c r="L52" s="137" t="s">
        <v>33</v>
      </c>
      <c r="M52" s="139"/>
      <c r="N52" s="18"/>
      <c r="O52" s="15"/>
      <c r="P52" s="18"/>
      <c r="Q52" s="19"/>
    </row>
    <row r="53" spans="1:17" s="20" customFormat="1" ht="39" customHeight="1" x14ac:dyDescent="0.3">
      <c r="A53" s="22">
        <v>42</v>
      </c>
      <c r="B53" s="154" t="s">
        <v>90</v>
      </c>
      <c r="C53" s="154"/>
      <c r="D53" s="23" t="s">
        <v>22</v>
      </c>
      <c r="E53" s="22">
        <v>10</v>
      </c>
      <c r="F53" s="24">
        <v>1</v>
      </c>
      <c r="G53" s="27"/>
      <c r="H53" s="28">
        <f t="shared" si="0"/>
        <v>0</v>
      </c>
      <c r="I53" s="148">
        <f t="shared" si="1"/>
        <v>10</v>
      </c>
      <c r="J53" s="169"/>
      <c r="K53" s="170"/>
      <c r="L53" s="139" t="s">
        <v>89</v>
      </c>
      <c r="M53" s="139"/>
      <c r="N53" s="18"/>
      <c r="O53" s="15"/>
      <c r="P53" s="18"/>
      <c r="Q53" s="19"/>
    </row>
    <row r="54" spans="1:17" s="20" customFormat="1" ht="39" customHeight="1" thickBot="1" x14ac:dyDescent="0.35">
      <c r="A54" s="22">
        <v>43</v>
      </c>
      <c r="B54" s="154" t="s">
        <v>34</v>
      </c>
      <c r="C54" s="154"/>
      <c r="D54" s="23" t="s">
        <v>22</v>
      </c>
      <c r="E54" s="22">
        <v>2</v>
      </c>
      <c r="F54" s="24">
        <v>1</v>
      </c>
      <c r="G54" s="27"/>
      <c r="H54" s="28">
        <f t="shared" si="0"/>
        <v>0</v>
      </c>
      <c r="I54" s="148">
        <f t="shared" si="1"/>
        <v>2</v>
      </c>
      <c r="J54" s="169"/>
      <c r="K54" s="170"/>
      <c r="L54" s="137" t="s">
        <v>32</v>
      </c>
      <c r="M54" s="139"/>
      <c r="N54" s="18"/>
      <c r="O54" s="15"/>
      <c r="P54" s="18"/>
      <c r="Q54" s="19"/>
    </row>
    <row r="55" spans="1:17" s="20" customFormat="1" ht="39" customHeight="1" thickBot="1" x14ac:dyDescent="0.35">
      <c r="A55" s="22">
        <v>44</v>
      </c>
      <c r="B55" s="150" t="s">
        <v>34</v>
      </c>
      <c r="C55" s="150"/>
      <c r="D55" s="46" t="s">
        <v>22</v>
      </c>
      <c r="E55" s="30">
        <v>2</v>
      </c>
      <c r="F55" s="47">
        <v>1</v>
      </c>
      <c r="G55" s="31"/>
      <c r="H55" s="32">
        <f t="shared" si="0"/>
        <v>0</v>
      </c>
      <c r="I55" s="152">
        <f t="shared" si="1"/>
        <v>2</v>
      </c>
      <c r="J55" s="175"/>
      <c r="K55" s="176"/>
      <c r="L55" s="171" t="s">
        <v>33</v>
      </c>
      <c r="M55" s="155"/>
      <c r="N55" s="48">
        <f>SUM(H50:H55)</f>
        <v>0</v>
      </c>
      <c r="O55" s="15"/>
      <c r="P55" s="18"/>
      <c r="Q55" s="19"/>
    </row>
    <row r="56" spans="1:17" s="20" customFormat="1" ht="39" customHeight="1" x14ac:dyDescent="0.3">
      <c r="A56" s="37"/>
      <c r="B56" s="162" t="s">
        <v>127</v>
      </c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4"/>
      <c r="N56" s="45"/>
      <c r="O56" s="15"/>
      <c r="P56" s="18"/>
      <c r="Q56" s="19"/>
    </row>
    <row r="57" spans="1:17" s="20" customFormat="1" ht="39" customHeight="1" x14ac:dyDescent="0.3">
      <c r="A57" s="22">
        <v>45</v>
      </c>
      <c r="B57" s="177" t="s">
        <v>35</v>
      </c>
      <c r="C57" s="178"/>
      <c r="D57" s="23" t="s">
        <v>69</v>
      </c>
      <c r="E57" s="24">
        <v>150</v>
      </c>
      <c r="F57" s="24">
        <v>1</v>
      </c>
      <c r="G57" s="25"/>
      <c r="H57" s="26">
        <f t="shared" si="0"/>
        <v>0</v>
      </c>
      <c r="I57" s="179">
        <f t="shared" si="1"/>
        <v>150</v>
      </c>
      <c r="J57" s="180"/>
      <c r="K57" s="181"/>
      <c r="L57" s="182" t="s">
        <v>91</v>
      </c>
      <c r="M57" s="183"/>
      <c r="N57" s="18"/>
      <c r="O57" s="15"/>
      <c r="P57" s="18"/>
      <c r="Q57" s="19"/>
    </row>
    <row r="58" spans="1:17" s="20" customFormat="1" ht="39" customHeight="1" x14ac:dyDescent="0.3">
      <c r="A58" s="22">
        <v>46</v>
      </c>
      <c r="B58" s="182" t="s">
        <v>35</v>
      </c>
      <c r="C58" s="183"/>
      <c r="D58" s="23" t="s">
        <v>69</v>
      </c>
      <c r="E58" s="22">
        <v>100</v>
      </c>
      <c r="F58" s="22">
        <v>1</v>
      </c>
      <c r="G58" s="27"/>
      <c r="H58" s="28">
        <f t="shared" si="0"/>
        <v>0</v>
      </c>
      <c r="I58" s="148">
        <f t="shared" si="1"/>
        <v>100</v>
      </c>
      <c r="J58" s="169"/>
      <c r="K58" s="170"/>
      <c r="L58" s="166" t="s">
        <v>92</v>
      </c>
      <c r="M58" s="167"/>
      <c r="N58" s="18"/>
      <c r="O58" s="15"/>
      <c r="P58" s="18"/>
      <c r="Q58" s="19"/>
    </row>
    <row r="59" spans="1:17" s="20" customFormat="1" ht="39" customHeight="1" x14ac:dyDescent="0.3">
      <c r="A59" s="22">
        <v>47</v>
      </c>
      <c r="B59" s="182" t="s">
        <v>35</v>
      </c>
      <c r="C59" s="183"/>
      <c r="D59" s="23" t="s">
        <v>69</v>
      </c>
      <c r="E59" s="22">
        <v>40</v>
      </c>
      <c r="F59" s="22">
        <v>1</v>
      </c>
      <c r="G59" s="27"/>
      <c r="H59" s="28">
        <f t="shared" si="0"/>
        <v>0</v>
      </c>
      <c r="I59" s="148">
        <f t="shared" si="1"/>
        <v>40</v>
      </c>
      <c r="J59" s="169"/>
      <c r="K59" s="170"/>
      <c r="L59" s="166" t="s">
        <v>93</v>
      </c>
      <c r="M59" s="167"/>
      <c r="N59" s="18"/>
      <c r="O59" s="15"/>
      <c r="P59" s="18"/>
      <c r="Q59" s="19"/>
    </row>
    <row r="60" spans="1:17" s="20" customFormat="1" ht="39" customHeight="1" x14ac:dyDescent="0.3">
      <c r="A60" s="22">
        <v>48</v>
      </c>
      <c r="B60" s="184" t="s">
        <v>36</v>
      </c>
      <c r="C60" s="167"/>
      <c r="D60" s="23" t="s">
        <v>22</v>
      </c>
      <c r="E60" s="22">
        <v>19</v>
      </c>
      <c r="F60" s="22">
        <v>1</v>
      </c>
      <c r="G60" s="27"/>
      <c r="H60" s="28">
        <f t="shared" si="0"/>
        <v>0</v>
      </c>
      <c r="I60" s="148">
        <f t="shared" si="1"/>
        <v>19</v>
      </c>
      <c r="J60" s="169"/>
      <c r="K60" s="170"/>
      <c r="L60" s="166" t="s">
        <v>94</v>
      </c>
      <c r="M60" s="167"/>
      <c r="N60" s="18"/>
      <c r="O60" s="15"/>
      <c r="P60" s="18"/>
      <c r="Q60" s="19"/>
    </row>
    <row r="61" spans="1:17" s="20" customFormat="1" ht="39" customHeight="1" thickBot="1" x14ac:dyDescent="0.35">
      <c r="A61" s="22">
        <v>49</v>
      </c>
      <c r="B61" s="185" t="s">
        <v>111</v>
      </c>
      <c r="C61" s="186"/>
      <c r="D61" s="23" t="s">
        <v>22</v>
      </c>
      <c r="E61" s="22">
        <v>100</v>
      </c>
      <c r="F61" s="22">
        <v>1</v>
      </c>
      <c r="G61" s="27"/>
      <c r="H61" s="28">
        <f t="shared" si="0"/>
        <v>0</v>
      </c>
      <c r="I61" s="148">
        <f t="shared" si="1"/>
        <v>100</v>
      </c>
      <c r="J61" s="169"/>
      <c r="K61" s="170"/>
      <c r="L61" s="166" t="s">
        <v>37</v>
      </c>
      <c r="M61" s="167"/>
      <c r="N61" s="18"/>
      <c r="O61" s="15"/>
      <c r="P61" s="18"/>
      <c r="Q61" s="19"/>
    </row>
    <row r="62" spans="1:17" s="20" customFormat="1" ht="39" customHeight="1" thickBot="1" x14ac:dyDescent="0.35">
      <c r="A62" s="22">
        <v>50</v>
      </c>
      <c r="B62" s="150" t="s">
        <v>95</v>
      </c>
      <c r="C62" s="150"/>
      <c r="D62" s="34" t="s">
        <v>75</v>
      </c>
      <c r="E62" s="30">
        <v>30</v>
      </c>
      <c r="F62" s="30">
        <v>1</v>
      </c>
      <c r="G62" s="31"/>
      <c r="H62" s="32">
        <f t="shared" si="0"/>
        <v>0</v>
      </c>
      <c r="I62" s="151">
        <f t="shared" si="1"/>
        <v>30</v>
      </c>
      <c r="J62" s="151"/>
      <c r="K62" s="151"/>
      <c r="L62" s="155" t="s">
        <v>128</v>
      </c>
      <c r="M62" s="157"/>
      <c r="N62" s="33">
        <f>SUM(H57:H62)</f>
        <v>0</v>
      </c>
      <c r="O62" s="15"/>
      <c r="P62" s="18"/>
      <c r="Q62" s="19"/>
    </row>
    <row r="63" spans="1:17" s="20" customFormat="1" ht="39" customHeight="1" x14ac:dyDescent="0.3">
      <c r="A63" s="49"/>
      <c r="B63" s="162" t="s">
        <v>129</v>
      </c>
      <c r="C63" s="163"/>
      <c r="D63" s="163"/>
      <c r="E63" s="163"/>
      <c r="F63" s="163"/>
      <c r="G63" s="163"/>
      <c r="H63" s="163"/>
      <c r="I63" s="163"/>
      <c r="J63" s="163"/>
      <c r="K63" s="163"/>
      <c r="L63" s="163"/>
      <c r="M63" s="164"/>
      <c r="N63" s="45"/>
      <c r="O63" s="15"/>
      <c r="P63" s="18"/>
      <c r="Q63" s="19"/>
    </row>
    <row r="64" spans="1:17" s="20" customFormat="1" ht="39" customHeight="1" x14ac:dyDescent="0.3">
      <c r="A64" s="50">
        <v>51</v>
      </c>
      <c r="B64" s="190" t="s">
        <v>96</v>
      </c>
      <c r="C64" s="190"/>
      <c r="D64" s="51" t="s">
        <v>69</v>
      </c>
      <c r="E64" s="52">
        <v>9603</v>
      </c>
      <c r="F64" s="52">
        <v>1</v>
      </c>
      <c r="G64" s="53"/>
      <c r="H64" s="54">
        <f t="shared" si="0"/>
        <v>0</v>
      </c>
      <c r="I64" s="195">
        <f t="shared" si="1"/>
        <v>9603</v>
      </c>
      <c r="J64" s="195"/>
      <c r="K64" s="195"/>
      <c r="L64" s="190"/>
      <c r="M64" s="190"/>
      <c r="N64" s="18"/>
      <c r="O64" s="15"/>
      <c r="P64" s="18"/>
      <c r="Q64" s="19"/>
    </row>
    <row r="65" spans="1:17" s="20" customFormat="1" ht="39" customHeight="1" thickBot="1" x14ac:dyDescent="0.35">
      <c r="A65" s="50">
        <v>52</v>
      </c>
      <c r="B65" s="187" t="s">
        <v>92</v>
      </c>
      <c r="C65" s="188"/>
      <c r="D65" s="51" t="s">
        <v>69</v>
      </c>
      <c r="E65" s="50">
        <v>710</v>
      </c>
      <c r="F65" s="50">
        <v>1</v>
      </c>
      <c r="G65" s="55"/>
      <c r="H65" s="56">
        <f t="shared" si="0"/>
        <v>0</v>
      </c>
      <c r="I65" s="189">
        <f t="shared" si="1"/>
        <v>710</v>
      </c>
      <c r="J65" s="189"/>
      <c r="K65" s="189"/>
      <c r="L65" s="190"/>
      <c r="M65" s="190"/>
      <c r="N65" s="18"/>
      <c r="O65" s="15"/>
      <c r="P65" s="18"/>
      <c r="Q65" s="19"/>
    </row>
    <row r="66" spans="1:17" s="20" customFormat="1" ht="39" customHeight="1" thickBot="1" x14ac:dyDescent="0.35">
      <c r="A66" s="50">
        <v>53</v>
      </c>
      <c r="B66" s="191" t="s">
        <v>93</v>
      </c>
      <c r="C66" s="192"/>
      <c r="D66" s="57" t="s">
        <v>69</v>
      </c>
      <c r="E66" s="58">
        <v>205</v>
      </c>
      <c r="F66" s="58">
        <v>1</v>
      </c>
      <c r="G66" s="59"/>
      <c r="H66" s="60">
        <f t="shared" si="0"/>
        <v>0</v>
      </c>
      <c r="I66" s="193">
        <f t="shared" si="1"/>
        <v>205</v>
      </c>
      <c r="J66" s="193"/>
      <c r="K66" s="193"/>
      <c r="L66" s="194"/>
      <c r="M66" s="194"/>
      <c r="N66" s="33">
        <f>SUM(H64:H66)</f>
        <v>0</v>
      </c>
      <c r="O66" s="15"/>
      <c r="P66" s="18"/>
      <c r="Q66" s="19"/>
    </row>
    <row r="67" spans="1:17" s="20" customFormat="1" ht="39" customHeight="1" x14ac:dyDescent="0.3">
      <c r="A67" s="37"/>
      <c r="B67" s="197" t="s">
        <v>130</v>
      </c>
      <c r="C67" s="163"/>
      <c r="D67" s="163"/>
      <c r="E67" s="163"/>
      <c r="F67" s="163"/>
      <c r="G67" s="163"/>
      <c r="H67" s="163"/>
      <c r="I67" s="163"/>
      <c r="J67" s="163"/>
      <c r="K67" s="163"/>
      <c r="L67" s="163"/>
      <c r="M67" s="164"/>
      <c r="N67" s="45"/>
      <c r="O67" s="15"/>
      <c r="P67" s="18"/>
      <c r="Q67" s="19"/>
    </row>
    <row r="68" spans="1:17" s="20" customFormat="1" ht="39" customHeight="1" x14ac:dyDescent="0.3">
      <c r="A68" s="22">
        <v>54</v>
      </c>
      <c r="B68" s="139" t="s">
        <v>38</v>
      </c>
      <c r="C68" s="139"/>
      <c r="D68" s="29" t="s">
        <v>69</v>
      </c>
      <c r="E68" s="24">
        <v>560</v>
      </c>
      <c r="F68" s="24">
        <v>1</v>
      </c>
      <c r="G68" s="25"/>
      <c r="H68" s="26">
        <f t="shared" si="0"/>
        <v>0</v>
      </c>
      <c r="I68" s="138">
        <f t="shared" si="1"/>
        <v>560</v>
      </c>
      <c r="J68" s="138"/>
      <c r="K68" s="138"/>
      <c r="L68" s="139"/>
      <c r="M68" s="139"/>
      <c r="N68" s="18"/>
      <c r="O68" s="15"/>
      <c r="P68" s="18"/>
      <c r="Q68" s="19"/>
    </row>
    <row r="69" spans="1:17" s="20" customFormat="1" ht="39" customHeight="1" thickBot="1" x14ac:dyDescent="0.35">
      <c r="A69" s="22">
        <v>55</v>
      </c>
      <c r="B69" s="154" t="s">
        <v>39</v>
      </c>
      <c r="C69" s="154"/>
      <c r="D69" s="29" t="s">
        <v>69</v>
      </c>
      <c r="E69" s="22">
        <v>40</v>
      </c>
      <c r="F69" s="22">
        <v>1</v>
      </c>
      <c r="G69" s="27"/>
      <c r="H69" s="28">
        <f t="shared" si="0"/>
        <v>0</v>
      </c>
      <c r="I69" s="147">
        <f t="shared" si="1"/>
        <v>40</v>
      </c>
      <c r="J69" s="147"/>
      <c r="K69" s="147"/>
      <c r="L69" s="139"/>
      <c r="M69" s="139"/>
      <c r="N69" s="18"/>
      <c r="O69" s="15"/>
      <c r="P69" s="18"/>
      <c r="Q69" s="19"/>
    </row>
    <row r="70" spans="1:17" s="20" customFormat="1" ht="39" customHeight="1" thickBot="1" x14ac:dyDescent="0.35">
      <c r="A70" s="22">
        <v>56</v>
      </c>
      <c r="B70" s="154" t="s">
        <v>97</v>
      </c>
      <c r="C70" s="154"/>
      <c r="D70" s="29" t="s">
        <v>75</v>
      </c>
      <c r="E70" s="22">
        <v>30</v>
      </c>
      <c r="F70" s="22">
        <v>1</v>
      </c>
      <c r="G70" s="27"/>
      <c r="H70" s="28">
        <f t="shared" si="0"/>
        <v>0</v>
      </c>
      <c r="I70" s="147">
        <f t="shared" si="1"/>
        <v>30</v>
      </c>
      <c r="J70" s="147"/>
      <c r="K70" s="147"/>
      <c r="L70" s="139"/>
      <c r="M70" s="182"/>
      <c r="N70" s="114">
        <f>SUM(H68:H70)</f>
        <v>0</v>
      </c>
      <c r="O70" s="15"/>
      <c r="P70" s="18"/>
      <c r="Q70" s="19"/>
    </row>
    <row r="71" spans="1:17" s="20" customFormat="1" ht="39" customHeight="1" thickBot="1" x14ac:dyDescent="0.35">
      <c r="A71" s="37"/>
      <c r="B71" s="197" t="s">
        <v>121</v>
      </c>
      <c r="C71" s="198"/>
      <c r="D71" s="198"/>
      <c r="E71" s="198"/>
      <c r="F71" s="198"/>
      <c r="G71" s="198"/>
      <c r="H71" s="198"/>
      <c r="I71" s="198"/>
      <c r="J71" s="198"/>
      <c r="K71" s="198"/>
      <c r="L71" s="198"/>
      <c r="M71" s="199"/>
      <c r="N71" s="18"/>
      <c r="O71" s="15"/>
      <c r="P71" s="18"/>
      <c r="Q71" s="19"/>
    </row>
    <row r="72" spans="1:17" s="20" customFormat="1" ht="39" customHeight="1" thickBot="1" x14ac:dyDescent="0.35">
      <c r="A72" s="22">
        <v>57</v>
      </c>
      <c r="B72" s="196" t="s">
        <v>40</v>
      </c>
      <c r="C72" s="150"/>
      <c r="D72" s="34" t="s">
        <v>20</v>
      </c>
      <c r="E72" s="30">
        <v>100</v>
      </c>
      <c r="F72" s="30">
        <v>1</v>
      </c>
      <c r="G72" s="31"/>
      <c r="H72" s="32">
        <f t="shared" si="0"/>
        <v>0</v>
      </c>
      <c r="I72" s="151">
        <f t="shared" si="1"/>
        <v>100</v>
      </c>
      <c r="J72" s="151"/>
      <c r="K72" s="151"/>
      <c r="L72" s="155"/>
      <c r="M72" s="155"/>
      <c r="N72" s="48">
        <f>SUM(H68:H72)</f>
        <v>0</v>
      </c>
      <c r="O72" s="15"/>
      <c r="P72" s="18"/>
      <c r="Q72" s="19"/>
    </row>
    <row r="73" spans="1:17" s="20" customFormat="1" ht="39" customHeight="1" x14ac:dyDescent="0.3">
      <c r="A73" s="37"/>
      <c r="B73" s="197" t="s">
        <v>98</v>
      </c>
      <c r="C73" s="198"/>
      <c r="D73" s="198"/>
      <c r="E73" s="198"/>
      <c r="F73" s="198"/>
      <c r="G73" s="198"/>
      <c r="H73" s="198"/>
      <c r="I73" s="198"/>
      <c r="J73" s="198"/>
      <c r="K73" s="198"/>
      <c r="L73" s="198"/>
      <c r="M73" s="199"/>
      <c r="N73" s="45"/>
      <c r="O73" s="15"/>
      <c r="P73" s="18"/>
      <c r="Q73" s="19"/>
    </row>
    <row r="74" spans="1:17" s="20" customFormat="1" ht="39" customHeight="1" thickBot="1" x14ac:dyDescent="0.35">
      <c r="A74" s="22">
        <v>58</v>
      </c>
      <c r="B74" s="139" t="s">
        <v>41</v>
      </c>
      <c r="C74" s="139"/>
      <c r="D74" s="23" t="s">
        <v>110</v>
      </c>
      <c r="E74" s="24">
        <v>5</v>
      </c>
      <c r="F74" s="24">
        <v>1</v>
      </c>
      <c r="G74" s="25"/>
      <c r="H74" s="26">
        <f t="shared" ref="H74:H93" si="2">E74*F74*G74</f>
        <v>0</v>
      </c>
      <c r="I74" s="138">
        <f>E74*F74</f>
        <v>5</v>
      </c>
      <c r="J74" s="138"/>
      <c r="K74" s="138"/>
      <c r="L74" s="139"/>
      <c r="M74" s="139"/>
      <c r="N74" s="18"/>
      <c r="O74" s="15"/>
      <c r="P74" s="18"/>
      <c r="Q74" s="19"/>
    </row>
    <row r="75" spans="1:17" s="20" customFormat="1" ht="39" customHeight="1" thickBot="1" x14ac:dyDescent="0.35">
      <c r="A75" s="22">
        <v>59</v>
      </c>
      <c r="B75" s="150" t="s">
        <v>42</v>
      </c>
      <c r="C75" s="150"/>
      <c r="D75" s="34" t="s">
        <v>110</v>
      </c>
      <c r="E75" s="30">
        <v>5</v>
      </c>
      <c r="F75" s="30">
        <v>1</v>
      </c>
      <c r="G75" s="31"/>
      <c r="H75" s="32">
        <f t="shared" si="2"/>
        <v>0</v>
      </c>
      <c r="I75" s="152">
        <f>E75*F75</f>
        <v>5</v>
      </c>
      <c r="J75" s="175"/>
      <c r="K75" s="176"/>
      <c r="L75" s="155"/>
      <c r="M75" s="155"/>
      <c r="N75" s="33">
        <f>SUM(H74:H75)</f>
        <v>0</v>
      </c>
      <c r="O75" s="15"/>
      <c r="P75" s="18"/>
      <c r="Q75" s="19"/>
    </row>
    <row r="76" spans="1:17" s="20" customFormat="1" ht="39" customHeight="1" x14ac:dyDescent="0.3">
      <c r="A76" s="37"/>
      <c r="B76" s="162" t="s">
        <v>99</v>
      </c>
      <c r="C76" s="163"/>
      <c r="D76" s="163"/>
      <c r="E76" s="163"/>
      <c r="F76" s="163"/>
      <c r="G76" s="163"/>
      <c r="H76" s="163"/>
      <c r="I76" s="163"/>
      <c r="J76" s="163"/>
      <c r="K76" s="163"/>
      <c r="L76" s="163"/>
      <c r="M76" s="164"/>
      <c r="N76" s="18"/>
      <c r="O76" s="15"/>
      <c r="P76" s="18"/>
      <c r="Q76" s="19"/>
    </row>
    <row r="77" spans="1:17" s="20" customFormat="1" ht="39" customHeight="1" x14ac:dyDescent="0.3">
      <c r="A77" s="22">
        <v>60</v>
      </c>
      <c r="B77" s="139" t="s">
        <v>100</v>
      </c>
      <c r="C77" s="139"/>
      <c r="D77" s="23" t="s">
        <v>69</v>
      </c>
      <c r="E77" s="24">
        <v>70</v>
      </c>
      <c r="F77" s="24">
        <v>1</v>
      </c>
      <c r="G77" s="25"/>
      <c r="H77" s="26">
        <f t="shared" si="2"/>
        <v>0</v>
      </c>
      <c r="I77" s="179">
        <f>E77*F77</f>
        <v>70</v>
      </c>
      <c r="J77" s="180"/>
      <c r="K77" s="181"/>
      <c r="L77" s="139" t="s">
        <v>119</v>
      </c>
      <c r="M77" s="139"/>
      <c r="N77" s="18"/>
      <c r="O77" s="15"/>
      <c r="P77" s="18"/>
      <c r="Q77" s="19"/>
    </row>
    <row r="78" spans="1:17" s="20" customFormat="1" ht="39" customHeight="1" thickBot="1" x14ac:dyDescent="0.35">
      <c r="A78" s="35">
        <v>61</v>
      </c>
      <c r="B78" s="200" t="s">
        <v>112</v>
      </c>
      <c r="C78" s="156"/>
      <c r="D78" s="29" t="s">
        <v>69</v>
      </c>
      <c r="E78" s="22">
        <v>400</v>
      </c>
      <c r="F78" s="22">
        <v>1</v>
      </c>
      <c r="G78" s="27"/>
      <c r="H78" s="28">
        <f t="shared" si="2"/>
        <v>0</v>
      </c>
      <c r="I78" s="148">
        <f>E78*F78</f>
        <v>400</v>
      </c>
      <c r="J78" s="169"/>
      <c r="K78" s="170"/>
      <c r="L78" s="139" t="s">
        <v>120</v>
      </c>
      <c r="M78" s="139"/>
      <c r="N78" s="18"/>
      <c r="O78" s="15"/>
      <c r="P78" s="18"/>
      <c r="Q78" s="19"/>
    </row>
    <row r="79" spans="1:17" s="20" customFormat="1" ht="39" customHeight="1" thickBot="1" x14ac:dyDescent="0.35">
      <c r="A79" s="22">
        <v>62</v>
      </c>
      <c r="B79" s="196" t="s">
        <v>43</v>
      </c>
      <c r="C79" s="150"/>
      <c r="D79" s="34" t="s">
        <v>75</v>
      </c>
      <c r="E79" s="30">
        <v>20</v>
      </c>
      <c r="F79" s="30">
        <v>1</v>
      </c>
      <c r="G79" s="31"/>
      <c r="H79" s="32">
        <f t="shared" si="2"/>
        <v>0</v>
      </c>
      <c r="I79" s="152">
        <f t="shared" ref="I79" si="3">E79*F79</f>
        <v>20</v>
      </c>
      <c r="J79" s="175"/>
      <c r="K79" s="176"/>
      <c r="L79" s="155" t="s">
        <v>44</v>
      </c>
      <c r="M79" s="155"/>
      <c r="N79" s="33">
        <f>SUM(H77:H79)</f>
        <v>0</v>
      </c>
      <c r="O79" s="15"/>
      <c r="P79" s="18"/>
      <c r="Q79" s="19"/>
    </row>
    <row r="80" spans="1:17" s="20" customFormat="1" ht="39" customHeight="1" x14ac:dyDescent="0.3">
      <c r="A80" s="37"/>
      <c r="B80" s="197" t="s">
        <v>116</v>
      </c>
      <c r="C80" s="198"/>
      <c r="D80" s="198"/>
      <c r="E80" s="198"/>
      <c r="F80" s="198"/>
      <c r="G80" s="198"/>
      <c r="H80" s="198"/>
      <c r="I80" s="198"/>
      <c r="J80" s="198"/>
      <c r="K80" s="198"/>
      <c r="L80" s="198"/>
      <c r="M80" s="199"/>
      <c r="N80" s="45"/>
      <c r="O80" s="15"/>
      <c r="P80" s="18"/>
      <c r="Q80" s="19"/>
    </row>
    <row r="81" spans="1:17" s="20" customFormat="1" ht="39" customHeight="1" x14ac:dyDescent="0.3">
      <c r="A81" s="22">
        <v>63</v>
      </c>
      <c r="B81" s="137" t="s">
        <v>45</v>
      </c>
      <c r="C81" s="139"/>
      <c r="D81" s="23" t="s">
        <v>46</v>
      </c>
      <c r="E81" s="24">
        <v>200</v>
      </c>
      <c r="F81" s="24">
        <v>1</v>
      </c>
      <c r="G81" s="25"/>
      <c r="H81" s="26">
        <f t="shared" si="2"/>
        <v>0</v>
      </c>
      <c r="I81" s="179">
        <f t="shared" ref="I81:I93" si="4">E81*F81</f>
        <v>200</v>
      </c>
      <c r="J81" s="180"/>
      <c r="K81" s="181"/>
      <c r="L81" s="139"/>
      <c r="M81" s="139"/>
      <c r="N81" s="18"/>
      <c r="O81" s="15"/>
      <c r="P81" s="18"/>
      <c r="Q81" s="19"/>
    </row>
    <row r="82" spans="1:17" s="20" customFormat="1" ht="39" customHeight="1" x14ac:dyDescent="0.3">
      <c r="A82" s="22">
        <v>64</v>
      </c>
      <c r="B82" s="146" t="s">
        <v>47</v>
      </c>
      <c r="C82" s="154"/>
      <c r="D82" s="29" t="s">
        <v>46</v>
      </c>
      <c r="E82" s="22">
        <v>50</v>
      </c>
      <c r="F82" s="22">
        <v>1</v>
      </c>
      <c r="G82" s="27"/>
      <c r="H82" s="28">
        <f t="shared" si="2"/>
        <v>0</v>
      </c>
      <c r="I82" s="148">
        <f t="shared" si="4"/>
        <v>50</v>
      </c>
      <c r="J82" s="169"/>
      <c r="K82" s="170"/>
      <c r="L82" s="139"/>
      <c r="M82" s="139"/>
      <c r="N82" s="18"/>
      <c r="O82" s="15"/>
      <c r="P82" s="18"/>
      <c r="Q82" s="19"/>
    </row>
    <row r="83" spans="1:17" s="20" customFormat="1" ht="39" customHeight="1" x14ac:dyDescent="0.3">
      <c r="A83" s="22">
        <v>65</v>
      </c>
      <c r="B83" s="146" t="s">
        <v>48</v>
      </c>
      <c r="C83" s="154"/>
      <c r="D83" s="29" t="s">
        <v>46</v>
      </c>
      <c r="E83" s="22">
        <v>10</v>
      </c>
      <c r="F83" s="22">
        <v>1</v>
      </c>
      <c r="G83" s="27"/>
      <c r="H83" s="28">
        <f t="shared" si="2"/>
        <v>0</v>
      </c>
      <c r="I83" s="148">
        <f t="shared" si="4"/>
        <v>10</v>
      </c>
      <c r="J83" s="169"/>
      <c r="K83" s="170"/>
      <c r="L83" s="139"/>
      <c r="M83" s="139"/>
      <c r="N83" s="18"/>
      <c r="O83" s="15"/>
      <c r="P83" s="18"/>
      <c r="Q83" s="19"/>
    </row>
    <row r="84" spans="1:17" s="20" customFormat="1" ht="39" customHeight="1" x14ac:dyDescent="0.3">
      <c r="A84" s="22">
        <v>66</v>
      </c>
      <c r="B84" s="154" t="s">
        <v>101</v>
      </c>
      <c r="C84" s="154"/>
      <c r="D84" s="29" t="s">
        <v>46</v>
      </c>
      <c r="E84" s="22">
        <v>10</v>
      </c>
      <c r="F84" s="22">
        <v>1</v>
      </c>
      <c r="G84" s="27"/>
      <c r="H84" s="28">
        <f t="shared" si="2"/>
        <v>0</v>
      </c>
      <c r="I84" s="148">
        <f t="shared" si="4"/>
        <v>10</v>
      </c>
      <c r="J84" s="169"/>
      <c r="K84" s="170"/>
      <c r="L84" s="139" t="s">
        <v>49</v>
      </c>
      <c r="M84" s="139"/>
      <c r="N84" s="18"/>
      <c r="O84" s="15"/>
      <c r="P84" s="18"/>
      <c r="Q84" s="19"/>
    </row>
    <row r="85" spans="1:17" s="20" customFormat="1" ht="39" customHeight="1" thickBot="1" x14ac:dyDescent="0.35">
      <c r="A85" s="22">
        <v>67</v>
      </c>
      <c r="B85" s="154" t="s">
        <v>102</v>
      </c>
      <c r="C85" s="154"/>
      <c r="D85" s="29" t="s">
        <v>46</v>
      </c>
      <c r="E85" s="22">
        <v>8</v>
      </c>
      <c r="F85" s="22">
        <v>1</v>
      </c>
      <c r="G85" s="27"/>
      <c r="H85" s="28">
        <f t="shared" si="2"/>
        <v>0</v>
      </c>
      <c r="I85" s="148">
        <f t="shared" si="4"/>
        <v>8</v>
      </c>
      <c r="J85" s="169"/>
      <c r="K85" s="170"/>
      <c r="L85" s="139" t="s">
        <v>49</v>
      </c>
      <c r="M85" s="139"/>
      <c r="N85" s="18"/>
      <c r="O85" s="15"/>
      <c r="P85" s="18"/>
      <c r="Q85" s="19"/>
    </row>
    <row r="86" spans="1:17" s="20" customFormat="1" ht="39" customHeight="1" thickBot="1" x14ac:dyDescent="0.35">
      <c r="A86" s="22">
        <v>68</v>
      </c>
      <c r="B86" s="201" t="s">
        <v>103</v>
      </c>
      <c r="C86" s="201"/>
      <c r="D86" s="61" t="s">
        <v>46</v>
      </c>
      <c r="E86" s="30">
        <v>4</v>
      </c>
      <c r="F86" s="30">
        <v>1</v>
      </c>
      <c r="G86" s="31"/>
      <c r="H86" s="32">
        <f t="shared" si="2"/>
        <v>0</v>
      </c>
      <c r="I86" s="152">
        <f t="shared" si="4"/>
        <v>4</v>
      </c>
      <c r="J86" s="175"/>
      <c r="K86" s="176"/>
      <c r="L86" s="155" t="s">
        <v>49</v>
      </c>
      <c r="M86" s="155"/>
      <c r="N86" s="48">
        <f>SUM(H81:H86)</f>
        <v>0</v>
      </c>
      <c r="O86" s="15"/>
      <c r="P86" s="18"/>
      <c r="Q86" s="19"/>
    </row>
    <row r="87" spans="1:17" s="20" customFormat="1" ht="39" customHeight="1" x14ac:dyDescent="0.3">
      <c r="A87" s="62"/>
      <c r="B87" s="202" t="s">
        <v>118</v>
      </c>
      <c r="C87" s="203"/>
      <c r="D87" s="203"/>
      <c r="E87" s="203"/>
      <c r="F87" s="203"/>
      <c r="G87" s="203"/>
      <c r="H87" s="203"/>
      <c r="I87" s="203"/>
      <c r="J87" s="203"/>
      <c r="K87" s="203"/>
      <c r="L87" s="203"/>
      <c r="M87" s="204"/>
      <c r="N87" s="45"/>
      <c r="O87" s="15"/>
      <c r="P87" s="18"/>
      <c r="Q87" s="19"/>
    </row>
    <row r="88" spans="1:17" s="20" customFormat="1" ht="39" customHeight="1" x14ac:dyDescent="0.3">
      <c r="A88" s="22">
        <v>69</v>
      </c>
      <c r="B88" s="137" t="s">
        <v>50</v>
      </c>
      <c r="C88" s="139"/>
      <c r="D88" s="23" t="s">
        <v>46</v>
      </c>
      <c r="E88" s="24">
        <v>200</v>
      </c>
      <c r="F88" s="24">
        <v>1</v>
      </c>
      <c r="G88" s="25"/>
      <c r="H88" s="26">
        <f t="shared" si="2"/>
        <v>0</v>
      </c>
      <c r="I88" s="179">
        <f t="shared" si="4"/>
        <v>200</v>
      </c>
      <c r="J88" s="180"/>
      <c r="K88" s="181"/>
      <c r="L88" s="139" t="s">
        <v>51</v>
      </c>
      <c r="M88" s="139"/>
      <c r="N88" s="18"/>
      <c r="O88" s="15"/>
      <c r="P88" s="18"/>
      <c r="Q88" s="19"/>
    </row>
    <row r="89" spans="1:17" s="20" customFormat="1" ht="39" customHeight="1" x14ac:dyDescent="0.3">
      <c r="A89" s="22">
        <v>70</v>
      </c>
      <c r="B89" s="146" t="s">
        <v>52</v>
      </c>
      <c r="C89" s="154"/>
      <c r="D89" s="29" t="s">
        <v>46</v>
      </c>
      <c r="E89" s="22">
        <v>50</v>
      </c>
      <c r="F89" s="22">
        <v>1</v>
      </c>
      <c r="G89" s="27"/>
      <c r="H89" s="28">
        <f t="shared" si="2"/>
        <v>0</v>
      </c>
      <c r="I89" s="148">
        <f t="shared" si="4"/>
        <v>50</v>
      </c>
      <c r="J89" s="169"/>
      <c r="K89" s="170"/>
      <c r="L89" s="139" t="s">
        <v>53</v>
      </c>
      <c r="M89" s="139"/>
      <c r="N89" s="18"/>
      <c r="O89" s="15"/>
      <c r="P89" s="18"/>
      <c r="Q89" s="19"/>
    </row>
    <row r="90" spans="1:17" s="20" customFormat="1" ht="39" customHeight="1" x14ac:dyDescent="0.3">
      <c r="A90" s="22">
        <v>71</v>
      </c>
      <c r="B90" s="146" t="s">
        <v>54</v>
      </c>
      <c r="C90" s="154"/>
      <c r="D90" s="29" t="s">
        <v>46</v>
      </c>
      <c r="E90" s="22">
        <v>10</v>
      </c>
      <c r="F90" s="22">
        <v>1</v>
      </c>
      <c r="G90" s="27"/>
      <c r="H90" s="28">
        <f t="shared" si="2"/>
        <v>0</v>
      </c>
      <c r="I90" s="148">
        <f>E90*F90</f>
        <v>10</v>
      </c>
      <c r="J90" s="169"/>
      <c r="K90" s="170"/>
      <c r="L90" s="139" t="s">
        <v>53</v>
      </c>
      <c r="M90" s="139"/>
      <c r="N90" s="18"/>
      <c r="O90" s="15"/>
      <c r="P90" s="18"/>
      <c r="Q90" s="19"/>
    </row>
    <row r="91" spans="1:17" s="20" customFormat="1" ht="39" customHeight="1" x14ac:dyDescent="0.3">
      <c r="A91" s="22">
        <v>72</v>
      </c>
      <c r="B91" s="154" t="s">
        <v>104</v>
      </c>
      <c r="C91" s="154"/>
      <c r="D91" s="29" t="s">
        <v>46</v>
      </c>
      <c r="E91" s="22">
        <v>10</v>
      </c>
      <c r="F91" s="22">
        <v>1</v>
      </c>
      <c r="G91" s="27"/>
      <c r="H91" s="28">
        <f t="shared" si="2"/>
        <v>0</v>
      </c>
      <c r="I91" s="148">
        <f t="shared" si="4"/>
        <v>10</v>
      </c>
      <c r="J91" s="169"/>
      <c r="K91" s="170"/>
      <c r="L91" s="139" t="s">
        <v>53</v>
      </c>
      <c r="M91" s="139"/>
      <c r="N91" s="18"/>
      <c r="O91" s="15"/>
      <c r="P91" s="18"/>
      <c r="Q91" s="19"/>
    </row>
    <row r="92" spans="1:17" s="20" customFormat="1" ht="39" customHeight="1" thickBot="1" x14ac:dyDescent="0.35">
      <c r="A92" s="22">
        <v>73</v>
      </c>
      <c r="B92" s="154" t="s">
        <v>105</v>
      </c>
      <c r="C92" s="154"/>
      <c r="D92" s="29" t="s">
        <v>46</v>
      </c>
      <c r="E92" s="22">
        <v>8</v>
      </c>
      <c r="F92" s="22">
        <v>1</v>
      </c>
      <c r="G92" s="27"/>
      <c r="H92" s="28">
        <f>E92*F92*G92</f>
        <v>0</v>
      </c>
      <c r="I92" s="148">
        <f t="shared" si="4"/>
        <v>8</v>
      </c>
      <c r="J92" s="169"/>
      <c r="K92" s="170"/>
      <c r="L92" s="139" t="s">
        <v>53</v>
      </c>
      <c r="M92" s="139"/>
      <c r="N92" s="18"/>
      <c r="O92" s="15"/>
      <c r="P92" s="18"/>
      <c r="Q92" s="19"/>
    </row>
    <row r="93" spans="1:17" s="20" customFormat="1" ht="39" customHeight="1" thickBot="1" x14ac:dyDescent="0.35">
      <c r="A93" s="22">
        <v>74</v>
      </c>
      <c r="B93" s="154" t="s">
        <v>106</v>
      </c>
      <c r="C93" s="154"/>
      <c r="D93" s="29" t="s">
        <v>46</v>
      </c>
      <c r="E93" s="22">
        <v>4</v>
      </c>
      <c r="F93" s="22">
        <v>1</v>
      </c>
      <c r="G93" s="27"/>
      <c r="H93" s="26">
        <f t="shared" si="2"/>
        <v>0</v>
      </c>
      <c r="I93" s="148">
        <f t="shared" si="4"/>
        <v>4</v>
      </c>
      <c r="J93" s="169"/>
      <c r="K93" s="170"/>
      <c r="L93" s="139" t="s">
        <v>53</v>
      </c>
      <c r="M93" s="182"/>
      <c r="N93" s="48">
        <f>SUM(H88:H93)</f>
        <v>0</v>
      </c>
      <c r="O93" s="15"/>
      <c r="P93" s="18"/>
      <c r="Q93" s="19"/>
    </row>
    <row r="94" spans="1:17" s="20" customFormat="1" ht="39" customHeight="1" x14ac:dyDescent="0.3">
      <c r="A94" s="106"/>
      <c r="B94" s="205" t="s">
        <v>55</v>
      </c>
      <c r="C94" s="206"/>
      <c r="D94" s="107"/>
      <c r="E94" s="106"/>
      <c r="F94" s="106"/>
      <c r="G94" s="108"/>
      <c r="H94" s="109">
        <f>SUM(H8:H93)</f>
        <v>0</v>
      </c>
      <c r="I94" s="207"/>
      <c r="J94" s="208"/>
      <c r="K94" s="209"/>
      <c r="L94" s="210"/>
      <c r="M94" s="210"/>
      <c r="N94" s="18"/>
      <c r="O94" s="15"/>
      <c r="P94" s="18"/>
      <c r="Q94" s="19"/>
    </row>
    <row r="95" spans="1:17" s="20" customFormat="1" ht="39" customHeight="1" thickBot="1" x14ac:dyDescent="0.35">
      <c r="A95" s="22">
        <v>75</v>
      </c>
      <c r="B95" s="154" t="s">
        <v>56</v>
      </c>
      <c r="C95" s="154"/>
      <c r="D95" s="29" t="s">
        <v>69</v>
      </c>
      <c r="E95" s="22">
        <v>150000</v>
      </c>
      <c r="F95" s="22">
        <v>1</v>
      </c>
      <c r="G95" s="27"/>
      <c r="H95" s="28">
        <f>E95*F95*G95</f>
        <v>0</v>
      </c>
      <c r="I95" s="148">
        <f>E95*F95</f>
        <v>150000</v>
      </c>
      <c r="J95" s="169"/>
      <c r="K95" s="170"/>
      <c r="L95" s="139" t="s">
        <v>128</v>
      </c>
      <c r="M95" s="139"/>
      <c r="N95" s="18"/>
      <c r="O95" s="15"/>
      <c r="P95" s="18"/>
      <c r="Q95" s="19"/>
    </row>
    <row r="96" spans="1:17" s="20" customFormat="1" ht="39" customHeight="1" thickBot="1" x14ac:dyDescent="0.35">
      <c r="A96" s="22">
        <v>76</v>
      </c>
      <c r="B96" s="154" t="s">
        <v>57</v>
      </c>
      <c r="C96" s="154"/>
      <c r="D96" s="29" t="s">
        <v>69</v>
      </c>
      <c r="E96" s="22">
        <v>7000</v>
      </c>
      <c r="F96" s="22">
        <v>1</v>
      </c>
      <c r="G96" s="27"/>
      <c r="H96" s="32">
        <f t="shared" ref="H96" si="5">E96*F96*G96</f>
        <v>0</v>
      </c>
      <c r="I96" s="148">
        <f>E96*F96</f>
        <v>7000</v>
      </c>
      <c r="J96" s="169"/>
      <c r="K96" s="170"/>
      <c r="L96" s="155" t="s">
        <v>131</v>
      </c>
      <c r="M96" s="155"/>
      <c r="N96" s="33">
        <f>SUM(H95:H96)</f>
        <v>0</v>
      </c>
      <c r="O96" s="15"/>
      <c r="P96" s="18"/>
      <c r="Q96" s="19"/>
    </row>
    <row r="97" spans="1:17" s="20" customFormat="1" ht="39" customHeight="1" x14ac:dyDescent="0.3">
      <c r="A97" s="110"/>
      <c r="B97" s="213" t="s">
        <v>58</v>
      </c>
      <c r="C97" s="214"/>
      <c r="D97" s="111"/>
      <c r="E97" s="110"/>
      <c r="F97" s="110"/>
      <c r="G97" s="112"/>
      <c r="H97" s="113">
        <f>SUM(H95:H96)</f>
        <v>0</v>
      </c>
      <c r="I97" s="215"/>
      <c r="J97" s="215"/>
      <c r="K97" s="215"/>
      <c r="L97" s="216"/>
      <c r="M97" s="216"/>
      <c r="N97" s="18"/>
      <c r="O97" s="15"/>
      <c r="P97" s="18"/>
      <c r="Q97" s="19"/>
    </row>
    <row r="98" spans="1:17" s="20" customFormat="1" ht="39" customHeight="1" thickBot="1" x14ac:dyDescent="0.35">
      <c r="A98" s="39">
        <v>77</v>
      </c>
      <c r="B98" s="149" t="s">
        <v>109</v>
      </c>
      <c r="C98" s="159"/>
      <c r="D98" s="38" t="s">
        <v>108</v>
      </c>
      <c r="E98" s="103">
        <v>30</v>
      </c>
      <c r="F98" s="39">
        <v>1</v>
      </c>
      <c r="G98" s="27"/>
      <c r="H98" s="41">
        <f>E98*F98*G98</f>
        <v>0</v>
      </c>
      <c r="I98" s="217">
        <v>30</v>
      </c>
      <c r="J98" s="217"/>
      <c r="K98" s="217"/>
      <c r="L98" s="149" t="s">
        <v>132</v>
      </c>
      <c r="M98" s="149"/>
      <c r="N98" s="18">
        <f>SUM(H98)</f>
        <v>0</v>
      </c>
      <c r="O98" s="15"/>
      <c r="P98" s="18"/>
      <c r="Q98" s="19"/>
    </row>
    <row r="99" spans="1:17" ht="39" customHeight="1" thickBot="1" x14ac:dyDescent="0.35">
      <c r="A99" s="14"/>
      <c r="B99" s="14"/>
      <c r="C99" s="14"/>
      <c r="D99" s="14"/>
      <c r="E99" s="63"/>
      <c r="F99" s="14"/>
      <c r="G99" s="14"/>
      <c r="H99" s="64"/>
      <c r="I99" s="65"/>
      <c r="J99" s="66"/>
      <c r="K99" s="65"/>
      <c r="L99" s="14"/>
      <c r="M99" s="14" t="s">
        <v>59</v>
      </c>
      <c r="N99" s="105">
        <f>H94+H97+H98</f>
        <v>0</v>
      </c>
      <c r="O99" s="15"/>
      <c r="P99" s="14"/>
      <c r="Q99" s="16"/>
    </row>
    <row r="100" spans="1:17" ht="24.75" customHeight="1" x14ac:dyDescent="0.3">
      <c r="A100" s="14"/>
      <c r="B100" s="104" t="s">
        <v>117</v>
      </c>
      <c r="C100" s="67"/>
      <c r="D100" s="67"/>
      <c r="E100" s="68"/>
      <c r="F100" s="67"/>
      <c r="G100" s="69"/>
      <c r="H100" s="212">
        <f>H94+H97+H98</f>
        <v>0</v>
      </c>
      <c r="I100" s="212"/>
      <c r="J100" s="65"/>
      <c r="K100" s="65"/>
      <c r="L100" s="14"/>
      <c r="M100" s="14"/>
      <c r="N100" s="14"/>
      <c r="O100" s="15"/>
      <c r="P100" s="14"/>
      <c r="Q100" s="16"/>
    </row>
    <row r="101" spans="1:17" ht="23.25" customHeight="1" x14ac:dyDescent="0.3">
      <c r="A101" s="14"/>
      <c r="B101" s="70" t="s">
        <v>60</v>
      </c>
      <c r="C101" s="71"/>
      <c r="D101" s="72"/>
      <c r="E101" s="73"/>
      <c r="F101" s="74"/>
      <c r="G101" s="75">
        <v>0.21</v>
      </c>
      <c r="H101" s="212">
        <f>H100*G101</f>
        <v>0</v>
      </c>
      <c r="I101" s="212"/>
      <c r="J101" s="65"/>
      <c r="K101" s="65"/>
      <c r="L101" s="14"/>
      <c r="M101" s="14"/>
      <c r="N101" s="14"/>
      <c r="O101" s="15"/>
      <c r="P101" s="14"/>
      <c r="Q101" s="16"/>
    </row>
    <row r="102" spans="1:17" ht="23.25" customHeight="1" x14ac:dyDescent="0.3">
      <c r="A102" s="14"/>
      <c r="B102" s="76" t="s">
        <v>61</v>
      </c>
      <c r="C102" s="77"/>
      <c r="D102" s="78"/>
      <c r="E102" s="79"/>
      <c r="F102" s="78"/>
      <c r="G102" s="80"/>
      <c r="H102" s="212">
        <f>SUM(H100:H101)</f>
        <v>0</v>
      </c>
      <c r="I102" s="212"/>
      <c r="J102" s="65"/>
      <c r="K102" s="65"/>
      <c r="L102" s="14"/>
      <c r="M102" s="14"/>
      <c r="N102" s="14"/>
      <c r="O102" s="15"/>
      <c r="P102" s="14"/>
      <c r="Q102" s="16"/>
    </row>
    <row r="103" spans="1:17" ht="33" customHeight="1" x14ac:dyDescent="0.3">
      <c r="A103" s="14"/>
      <c r="B103" s="14"/>
      <c r="C103" s="14"/>
      <c r="D103" s="14"/>
      <c r="E103" s="81"/>
      <c r="F103" s="14"/>
      <c r="G103" s="14"/>
      <c r="H103" s="82"/>
      <c r="I103" s="14"/>
      <c r="J103" s="14"/>
      <c r="K103" s="14"/>
      <c r="L103" s="14"/>
      <c r="M103" s="14"/>
      <c r="N103" s="14"/>
      <c r="O103" s="15"/>
      <c r="P103" s="14"/>
      <c r="Q103" s="16"/>
    </row>
    <row r="104" spans="1:17" ht="24" customHeight="1" x14ac:dyDescent="0.3">
      <c r="A104" s="14" t="s">
        <v>63</v>
      </c>
      <c r="B104" s="83" t="s">
        <v>64</v>
      </c>
      <c r="C104" s="84"/>
      <c r="D104" s="84"/>
      <c r="E104" s="85"/>
      <c r="F104" s="86"/>
      <c r="G104" s="87"/>
      <c r="H104" s="211">
        <f>2*H100</f>
        <v>0</v>
      </c>
      <c r="I104" s="211"/>
      <c r="J104" s="14"/>
      <c r="K104" s="14"/>
      <c r="L104" s="14"/>
      <c r="M104" s="14"/>
      <c r="N104" s="14"/>
      <c r="O104" s="15"/>
      <c r="P104" s="14"/>
      <c r="Q104" s="16"/>
    </row>
    <row r="105" spans="1:17" ht="22.5" customHeight="1" x14ac:dyDescent="0.3">
      <c r="A105" s="14"/>
      <c r="B105" s="83" t="s">
        <v>65</v>
      </c>
      <c r="C105" s="84"/>
      <c r="D105" s="84"/>
      <c r="E105" s="85"/>
      <c r="F105" s="86"/>
      <c r="G105" s="88">
        <v>0.21</v>
      </c>
      <c r="H105" s="211">
        <f>G105*H104</f>
        <v>0</v>
      </c>
      <c r="I105" s="211"/>
      <c r="J105" s="14"/>
      <c r="K105" s="14"/>
      <c r="L105" s="14"/>
      <c r="M105" s="14"/>
      <c r="N105" s="14"/>
      <c r="O105" s="15"/>
      <c r="P105" s="14"/>
      <c r="Q105" s="16"/>
    </row>
    <row r="106" spans="1:17" ht="22.5" customHeight="1" x14ac:dyDescent="0.3">
      <c r="A106" s="14"/>
      <c r="B106" s="89" t="s">
        <v>66</v>
      </c>
      <c r="C106" s="90"/>
      <c r="D106" s="90"/>
      <c r="E106" s="91"/>
      <c r="F106" s="92"/>
      <c r="G106" s="87"/>
      <c r="H106" s="211">
        <f>SUM(H104:H105)</f>
        <v>0</v>
      </c>
      <c r="I106" s="211"/>
      <c r="J106" s="14"/>
      <c r="K106" s="14"/>
      <c r="L106" s="14"/>
      <c r="M106" s="14"/>
      <c r="N106" s="14"/>
      <c r="O106" s="15"/>
      <c r="P106" s="14"/>
      <c r="Q106" s="16"/>
    </row>
    <row r="107" spans="1:17" x14ac:dyDescent="0.3">
      <c r="A107" s="14"/>
      <c r="B107" s="14"/>
      <c r="C107" s="14"/>
      <c r="D107" s="14"/>
      <c r="E107" s="81"/>
      <c r="F107" s="14"/>
      <c r="G107" s="14"/>
      <c r="H107" s="82"/>
      <c r="I107" s="14"/>
      <c r="J107" s="14"/>
      <c r="K107" s="14"/>
      <c r="L107" s="14"/>
      <c r="M107" s="14"/>
      <c r="N107" s="14"/>
      <c r="O107" s="15"/>
      <c r="P107" s="14"/>
      <c r="Q107" s="16"/>
    </row>
    <row r="108" spans="1:17" x14ac:dyDescent="0.3">
      <c r="A108" s="14"/>
      <c r="B108" s="14"/>
      <c r="C108" s="14"/>
      <c r="D108" s="14"/>
      <c r="E108" s="81"/>
      <c r="F108" s="14"/>
      <c r="G108" s="14"/>
      <c r="H108" s="82"/>
      <c r="I108" s="14"/>
      <c r="J108" s="14"/>
      <c r="K108" s="14"/>
      <c r="L108" s="14"/>
      <c r="M108" s="14"/>
      <c r="N108" s="14"/>
      <c r="O108" s="15"/>
      <c r="P108" s="14"/>
      <c r="Q108" s="16"/>
    </row>
    <row r="109" spans="1:17" x14ac:dyDescent="0.3">
      <c r="A109" s="14"/>
      <c r="B109" s="14"/>
      <c r="C109" s="14"/>
      <c r="D109" s="14"/>
      <c r="E109" s="81"/>
      <c r="F109" s="14"/>
      <c r="G109" s="14"/>
      <c r="H109" s="82"/>
      <c r="I109" s="14"/>
      <c r="J109" s="14"/>
      <c r="K109" s="14"/>
      <c r="L109" s="14"/>
      <c r="M109" s="14"/>
      <c r="N109" s="14"/>
      <c r="O109" s="15"/>
      <c r="P109" s="14"/>
      <c r="Q109" s="16"/>
    </row>
    <row r="110" spans="1:17" x14ac:dyDescent="0.3">
      <c r="A110" s="14"/>
      <c r="B110" s="14"/>
      <c r="C110" s="14"/>
      <c r="D110" s="14"/>
      <c r="E110" s="81"/>
      <c r="F110" s="14"/>
      <c r="G110" s="14"/>
      <c r="H110" s="82"/>
      <c r="I110" s="14"/>
      <c r="J110" s="14"/>
      <c r="K110" s="14"/>
      <c r="L110" s="14"/>
      <c r="M110" s="14"/>
      <c r="N110" s="14"/>
      <c r="O110" s="15"/>
      <c r="P110" s="14"/>
      <c r="Q110" s="16"/>
    </row>
    <row r="111" spans="1:17" x14ac:dyDescent="0.3">
      <c r="A111" s="14"/>
      <c r="B111" s="14"/>
      <c r="C111" s="14"/>
      <c r="D111" s="14"/>
      <c r="E111" s="81"/>
      <c r="F111" s="14"/>
      <c r="G111" s="14"/>
      <c r="H111" s="82"/>
      <c r="I111" s="14"/>
      <c r="J111" s="14"/>
      <c r="K111" s="14"/>
      <c r="L111" s="14"/>
      <c r="M111" s="14"/>
      <c r="N111" s="14"/>
      <c r="O111" s="15"/>
      <c r="P111" s="14"/>
      <c r="Q111" s="16"/>
    </row>
    <row r="112" spans="1:17" x14ac:dyDescent="0.3">
      <c r="A112" s="14"/>
      <c r="B112" s="14"/>
      <c r="C112" s="14"/>
      <c r="D112" s="14"/>
      <c r="E112" s="81"/>
      <c r="F112" s="14"/>
      <c r="G112" s="14"/>
      <c r="H112" s="82"/>
      <c r="I112" s="14"/>
      <c r="J112" s="14"/>
      <c r="K112" s="14"/>
      <c r="L112" s="14"/>
      <c r="M112" s="14"/>
      <c r="N112" s="14"/>
      <c r="O112" s="15"/>
      <c r="P112" s="14"/>
      <c r="Q112" s="16"/>
    </row>
    <row r="113" spans="1:17" x14ac:dyDescent="0.3">
      <c r="A113" s="14"/>
      <c r="B113" s="14"/>
      <c r="C113" s="14"/>
      <c r="D113" s="14"/>
      <c r="E113" s="81"/>
      <c r="F113" s="14"/>
      <c r="G113" s="14"/>
      <c r="H113" s="82"/>
      <c r="I113" s="14"/>
      <c r="J113" s="14"/>
      <c r="K113" s="14"/>
      <c r="L113" s="14"/>
      <c r="M113" s="14"/>
      <c r="N113" s="14"/>
      <c r="O113" s="15"/>
      <c r="P113" s="14"/>
      <c r="Q113" s="16"/>
    </row>
    <row r="114" spans="1:17" x14ac:dyDescent="0.3">
      <c r="A114" s="16"/>
      <c r="B114" s="16"/>
      <c r="C114" s="16"/>
      <c r="D114" s="16"/>
      <c r="E114" s="93"/>
      <c r="F114" s="16"/>
      <c r="G114" s="16"/>
      <c r="H114" s="94"/>
      <c r="I114" s="16"/>
      <c r="J114" s="16"/>
      <c r="K114" s="16"/>
      <c r="L114" s="16"/>
      <c r="M114" s="16"/>
      <c r="N114" s="16"/>
      <c r="O114" s="95"/>
      <c r="P114" s="16"/>
      <c r="Q114" s="16"/>
    </row>
    <row r="115" spans="1:17" x14ac:dyDescent="0.3">
      <c r="A115" s="16"/>
      <c r="B115" s="16"/>
      <c r="C115" s="16"/>
      <c r="D115" s="16"/>
      <c r="E115" s="93"/>
      <c r="F115" s="16"/>
      <c r="G115" s="16"/>
      <c r="H115" s="94"/>
      <c r="I115" s="16"/>
      <c r="J115" s="16"/>
      <c r="K115" s="16"/>
      <c r="L115" s="16"/>
      <c r="M115" s="16"/>
      <c r="N115" s="16"/>
      <c r="O115" s="95"/>
      <c r="P115" s="16"/>
      <c r="Q115" s="16"/>
    </row>
    <row r="116" spans="1:17" x14ac:dyDescent="0.3">
      <c r="A116" s="16"/>
      <c r="B116" s="16"/>
      <c r="C116" s="16"/>
      <c r="D116" s="16"/>
      <c r="E116" s="93"/>
      <c r="F116" s="16"/>
      <c r="G116" s="16"/>
      <c r="H116" s="94"/>
      <c r="I116" s="16"/>
      <c r="J116" s="16"/>
      <c r="K116" s="16"/>
      <c r="L116" s="16"/>
      <c r="M116" s="16"/>
      <c r="N116" s="16"/>
      <c r="O116" s="95"/>
      <c r="P116" s="16"/>
      <c r="Q116" s="16"/>
    </row>
  </sheetData>
  <sheetProtection algorithmName="SHA-512" hashValue="9oBK9yODY0IP/2LxoXY1GNwcWgSpSCwpHN8en5SHqV4fMmZb0GiHvRVFMoqt3PSP3BkLJ+De2E0ZJaQE+cfzhQ==" saltValue="G6NMNcobY2ZDxc/43/PQGQ==" spinCount="100000" sheet="1" objects="1" scenarios="1"/>
  <protectedRanges>
    <protectedRange sqref="G98 G96 G95 G93 G88:G92 G81:G86 G77:G79 G74:G75 G72 G68:G70 G64:G66 G57:G62 G50:G55 G43:G48 G38:G41 G30:G36 G21:G29 G8:G19" name="Oblast1"/>
  </protectedRanges>
  <mergeCells count="268">
    <mergeCell ref="H104:I104"/>
    <mergeCell ref="H105:I105"/>
    <mergeCell ref="H106:I106"/>
    <mergeCell ref="H100:I100"/>
    <mergeCell ref="H101:I101"/>
    <mergeCell ref="H102:I102"/>
    <mergeCell ref="B96:C96"/>
    <mergeCell ref="I96:K96"/>
    <mergeCell ref="L96:M96"/>
    <mergeCell ref="B97:C97"/>
    <mergeCell ref="I97:K97"/>
    <mergeCell ref="L97:M97"/>
    <mergeCell ref="B98:C98"/>
    <mergeCell ref="I98:K98"/>
    <mergeCell ref="L98:M98"/>
    <mergeCell ref="B94:C94"/>
    <mergeCell ref="I94:K94"/>
    <mergeCell ref="L94:M94"/>
    <mergeCell ref="B95:C95"/>
    <mergeCell ref="I95:K95"/>
    <mergeCell ref="L95:M95"/>
    <mergeCell ref="B92:C92"/>
    <mergeCell ref="I92:K92"/>
    <mergeCell ref="L92:M92"/>
    <mergeCell ref="B93:C93"/>
    <mergeCell ref="I93:K93"/>
    <mergeCell ref="L93:M93"/>
    <mergeCell ref="B90:C90"/>
    <mergeCell ref="I90:K90"/>
    <mergeCell ref="L90:M90"/>
    <mergeCell ref="B91:C91"/>
    <mergeCell ref="I91:K91"/>
    <mergeCell ref="L91:M91"/>
    <mergeCell ref="B87:M87"/>
    <mergeCell ref="B88:C88"/>
    <mergeCell ref="I88:K88"/>
    <mergeCell ref="L88:M88"/>
    <mergeCell ref="B89:C89"/>
    <mergeCell ref="I89:K89"/>
    <mergeCell ref="L89:M89"/>
    <mergeCell ref="B85:C85"/>
    <mergeCell ref="I85:K85"/>
    <mergeCell ref="L85:M85"/>
    <mergeCell ref="B86:C86"/>
    <mergeCell ref="I86:K86"/>
    <mergeCell ref="L86:M86"/>
    <mergeCell ref="B83:C83"/>
    <mergeCell ref="I83:K83"/>
    <mergeCell ref="L83:M83"/>
    <mergeCell ref="B84:C84"/>
    <mergeCell ref="I84:K84"/>
    <mergeCell ref="L84:M84"/>
    <mergeCell ref="B80:M80"/>
    <mergeCell ref="B81:C81"/>
    <mergeCell ref="I81:K81"/>
    <mergeCell ref="L81:M81"/>
    <mergeCell ref="B82:C82"/>
    <mergeCell ref="I82:K82"/>
    <mergeCell ref="L82:M82"/>
    <mergeCell ref="B79:C79"/>
    <mergeCell ref="I79:K79"/>
    <mergeCell ref="L79:M79"/>
    <mergeCell ref="B76:M76"/>
    <mergeCell ref="B77:C77"/>
    <mergeCell ref="I77:K77"/>
    <mergeCell ref="L77:M77"/>
    <mergeCell ref="B78:C78"/>
    <mergeCell ref="I78:K78"/>
    <mergeCell ref="L78:M78"/>
    <mergeCell ref="B73:M73"/>
    <mergeCell ref="B74:C74"/>
    <mergeCell ref="I74:K74"/>
    <mergeCell ref="L74:M74"/>
    <mergeCell ref="B75:C75"/>
    <mergeCell ref="I75:K75"/>
    <mergeCell ref="L75:M75"/>
    <mergeCell ref="B70:C70"/>
    <mergeCell ref="I70:K70"/>
    <mergeCell ref="L70:M70"/>
    <mergeCell ref="B72:C72"/>
    <mergeCell ref="I72:K72"/>
    <mergeCell ref="L72:M72"/>
    <mergeCell ref="B67:M67"/>
    <mergeCell ref="B68:C68"/>
    <mergeCell ref="I68:K68"/>
    <mergeCell ref="L68:M68"/>
    <mergeCell ref="B69:C69"/>
    <mergeCell ref="I69:K69"/>
    <mergeCell ref="L69:M69"/>
    <mergeCell ref="B71:M71"/>
    <mergeCell ref="B65:C65"/>
    <mergeCell ref="I65:K65"/>
    <mergeCell ref="L65:M65"/>
    <mergeCell ref="B66:C66"/>
    <mergeCell ref="I66:K66"/>
    <mergeCell ref="L66:M66"/>
    <mergeCell ref="B62:C62"/>
    <mergeCell ref="I62:K62"/>
    <mergeCell ref="L62:M62"/>
    <mergeCell ref="B63:M63"/>
    <mergeCell ref="B64:C64"/>
    <mergeCell ref="I64:K64"/>
    <mergeCell ref="L64:M64"/>
    <mergeCell ref="B60:C60"/>
    <mergeCell ref="I60:K60"/>
    <mergeCell ref="L60:M60"/>
    <mergeCell ref="B61:C61"/>
    <mergeCell ref="I61:K61"/>
    <mergeCell ref="L61:M61"/>
    <mergeCell ref="B58:C58"/>
    <mergeCell ref="I58:K58"/>
    <mergeCell ref="L58:M58"/>
    <mergeCell ref="B59:C59"/>
    <mergeCell ref="I59:K59"/>
    <mergeCell ref="L59:M59"/>
    <mergeCell ref="B55:C55"/>
    <mergeCell ref="I55:K55"/>
    <mergeCell ref="L55:M55"/>
    <mergeCell ref="B56:M56"/>
    <mergeCell ref="B57:C57"/>
    <mergeCell ref="I57:K57"/>
    <mergeCell ref="L57:M57"/>
    <mergeCell ref="B53:C53"/>
    <mergeCell ref="I53:K53"/>
    <mergeCell ref="L53:M53"/>
    <mergeCell ref="B54:C54"/>
    <mergeCell ref="I54:K54"/>
    <mergeCell ref="L54:M54"/>
    <mergeCell ref="B51:C51"/>
    <mergeCell ref="I51:K51"/>
    <mergeCell ref="L51:M51"/>
    <mergeCell ref="B52:C52"/>
    <mergeCell ref="I52:K52"/>
    <mergeCell ref="L52:M52"/>
    <mergeCell ref="B48:C48"/>
    <mergeCell ref="I48:K48"/>
    <mergeCell ref="L48:M48"/>
    <mergeCell ref="B49:M49"/>
    <mergeCell ref="B50:C50"/>
    <mergeCell ref="I50:K50"/>
    <mergeCell ref="L50:M50"/>
    <mergeCell ref="B46:C46"/>
    <mergeCell ref="I46:K46"/>
    <mergeCell ref="L46:M46"/>
    <mergeCell ref="B47:C47"/>
    <mergeCell ref="I47:K47"/>
    <mergeCell ref="L47:M47"/>
    <mergeCell ref="B44:C44"/>
    <mergeCell ref="I44:K44"/>
    <mergeCell ref="L44:M44"/>
    <mergeCell ref="B45:C45"/>
    <mergeCell ref="I45:K45"/>
    <mergeCell ref="L45:M45"/>
    <mergeCell ref="B41:C41"/>
    <mergeCell ref="I41:K41"/>
    <mergeCell ref="L41:M41"/>
    <mergeCell ref="B42:M42"/>
    <mergeCell ref="B43:C43"/>
    <mergeCell ref="I43:K43"/>
    <mergeCell ref="L43:M43"/>
    <mergeCell ref="B39:C39"/>
    <mergeCell ref="I39:K39"/>
    <mergeCell ref="L39:M39"/>
    <mergeCell ref="B40:C40"/>
    <mergeCell ref="I40:K40"/>
    <mergeCell ref="L40:M40"/>
    <mergeCell ref="B36:C36"/>
    <mergeCell ref="I36:K36"/>
    <mergeCell ref="L36:M36"/>
    <mergeCell ref="B37:M37"/>
    <mergeCell ref="B38:C38"/>
    <mergeCell ref="I38:K38"/>
    <mergeCell ref="L38:M38"/>
    <mergeCell ref="B34:C34"/>
    <mergeCell ref="I34:K34"/>
    <mergeCell ref="L34:M34"/>
    <mergeCell ref="B35:C35"/>
    <mergeCell ref="I35:K35"/>
    <mergeCell ref="L35:M35"/>
    <mergeCell ref="B32:C32"/>
    <mergeCell ref="I32:K32"/>
    <mergeCell ref="L32:M32"/>
    <mergeCell ref="B33:C33"/>
    <mergeCell ref="I33:K33"/>
    <mergeCell ref="L33:M33"/>
    <mergeCell ref="B30:C30"/>
    <mergeCell ref="I30:K30"/>
    <mergeCell ref="L30:M30"/>
    <mergeCell ref="B31:C31"/>
    <mergeCell ref="I31:K31"/>
    <mergeCell ref="L31:M31"/>
    <mergeCell ref="B28:C28"/>
    <mergeCell ref="I28:K28"/>
    <mergeCell ref="L28:M28"/>
    <mergeCell ref="B29:C29"/>
    <mergeCell ref="I29:K29"/>
    <mergeCell ref="L29:M29"/>
    <mergeCell ref="B26:C26"/>
    <mergeCell ref="I26:K26"/>
    <mergeCell ref="L26:M26"/>
    <mergeCell ref="B27:C27"/>
    <mergeCell ref="I27:K27"/>
    <mergeCell ref="L27:M27"/>
    <mergeCell ref="B24:C24"/>
    <mergeCell ref="I24:K24"/>
    <mergeCell ref="L24:M24"/>
    <mergeCell ref="B25:C25"/>
    <mergeCell ref="I25:K25"/>
    <mergeCell ref="L25:M25"/>
    <mergeCell ref="B22:C22"/>
    <mergeCell ref="I22:K22"/>
    <mergeCell ref="L22:M22"/>
    <mergeCell ref="B23:C23"/>
    <mergeCell ref="I23:K23"/>
    <mergeCell ref="L23:M23"/>
    <mergeCell ref="B19:C19"/>
    <mergeCell ref="I19:K19"/>
    <mergeCell ref="L19:M19"/>
    <mergeCell ref="B20:M20"/>
    <mergeCell ref="B21:C21"/>
    <mergeCell ref="I21:K21"/>
    <mergeCell ref="L21:M21"/>
    <mergeCell ref="B17:C17"/>
    <mergeCell ref="I17:K17"/>
    <mergeCell ref="L17:M17"/>
    <mergeCell ref="B18:C18"/>
    <mergeCell ref="I18:K18"/>
    <mergeCell ref="L18:M18"/>
    <mergeCell ref="B15:C15"/>
    <mergeCell ref="I15:K15"/>
    <mergeCell ref="L15:M15"/>
    <mergeCell ref="B16:C16"/>
    <mergeCell ref="I16:K16"/>
    <mergeCell ref="L16:M16"/>
    <mergeCell ref="B13:C13"/>
    <mergeCell ref="I13:K13"/>
    <mergeCell ref="L13:M13"/>
    <mergeCell ref="B14:C14"/>
    <mergeCell ref="I14:K14"/>
    <mergeCell ref="L14:M14"/>
    <mergeCell ref="B12:C12"/>
    <mergeCell ref="I12:K12"/>
    <mergeCell ref="L12:M12"/>
    <mergeCell ref="B9:C9"/>
    <mergeCell ref="I9:K9"/>
    <mergeCell ref="L9:M9"/>
    <mergeCell ref="B10:C10"/>
    <mergeCell ref="I10:K10"/>
    <mergeCell ref="L10:M10"/>
    <mergeCell ref="B7:M7"/>
    <mergeCell ref="B8:C8"/>
    <mergeCell ref="I8:K8"/>
    <mergeCell ref="L8:M8"/>
    <mergeCell ref="B4:C4"/>
    <mergeCell ref="I4:K4"/>
    <mergeCell ref="L4:M4"/>
    <mergeCell ref="B11:C11"/>
    <mergeCell ref="I11:K11"/>
    <mergeCell ref="L11:M11"/>
    <mergeCell ref="A5:A6"/>
    <mergeCell ref="B5:C6"/>
    <mergeCell ref="D5:D6"/>
    <mergeCell ref="E5:E6"/>
    <mergeCell ref="F5:F6"/>
    <mergeCell ref="G5:G6"/>
    <mergeCell ref="H5:H6"/>
    <mergeCell ref="I5:K6"/>
    <mergeCell ref="L5:M6"/>
  </mergeCells>
  <pageMargins left="0.7" right="0.7" top="0.78740157499999996" bottom="0.78740157499999996" header="0.3" footer="0.3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Soukupová Eva, Bc. (ÚMČ Praha 17)</dc:creator>
  <cp:lastModifiedBy>Tichý Jakub (ÚMČ Praha 17)</cp:lastModifiedBy>
  <cp:lastPrinted>2021-06-14T10:03:06Z</cp:lastPrinted>
  <dcterms:created xsi:type="dcterms:W3CDTF">2021-06-14T09:52:21Z</dcterms:created>
  <dcterms:modified xsi:type="dcterms:W3CDTF">2024-05-02T09:23:26Z</dcterms:modified>
</cp:coreProperties>
</file>